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S:\Suicide Statistics\Current Suicide Stats_AB only\"/>
    </mc:Choice>
  </mc:AlternateContent>
  <xr:revisionPtr revIDLastSave="0" documentId="13_ncr:1_{BE71F256-FF4E-4612-9EE4-E008B933E6D3}" xr6:coauthVersionLast="47" xr6:coauthVersionMax="47" xr10:uidLastSave="{00000000-0000-0000-0000-000000000000}"/>
  <bookViews>
    <workbookView xWindow="585" yWindow="-15885" windowWidth="26565" windowHeight="13470" activeTab="1" xr2:uid="{00000000-000D-0000-FFFF-FFFF00000000}"/>
  </bookViews>
  <sheets>
    <sheet name="AB M&amp;F_Age" sheetId="1" r:id="rId1"/>
    <sheet name="AB Age_Location" sheetId="4" r:id="rId2"/>
    <sheet name="Sheet2" sheetId="2" r:id="rId3"/>
    <sheet name="Sheet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1" l="1"/>
  <c r="I63" i="1"/>
  <c r="J63" i="1"/>
  <c r="K63" i="1"/>
  <c r="G63" i="1"/>
  <c r="H43" i="1"/>
  <c r="I43" i="1"/>
  <c r="J43" i="1"/>
  <c r="K43" i="1"/>
  <c r="G43" i="1"/>
  <c r="H23" i="1"/>
  <c r="I23" i="1"/>
  <c r="J23" i="1"/>
  <c r="K23" i="1"/>
  <c r="G23" i="1"/>
  <c r="AE24" i="4"/>
  <c r="K6" i="1"/>
  <c r="B21" i="1"/>
  <c r="I24" i="4"/>
  <c r="J24" i="4"/>
  <c r="K24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T24" i="4"/>
  <c r="AC24" i="4"/>
  <c r="AD24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N24" i="4"/>
  <c r="AO24" i="4"/>
  <c r="I9" i="4"/>
  <c r="AC9" i="4"/>
  <c r="I10" i="4"/>
  <c r="AC10" i="4"/>
  <c r="I11" i="4"/>
  <c r="AC11" i="4"/>
  <c r="I12" i="4"/>
  <c r="AC12" i="4"/>
  <c r="I13" i="4"/>
  <c r="AC13" i="4"/>
  <c r="I14" i="4"/>
  <c r="AC14" i="4"/>
  <c r="I15" i="4"/>
  <c r="AC15" i="4"/>
  <c r="I16" i="4"/>
  <c r="AC16" i="4"/>
  <c r="I17" i="4"/>
  <c r="AC17" i="4"/>
  <c r="I18" i="4"/>
  <c r="AC18" i="4"/>
  <c r="I19" i="4"/>
  <c r="AC19" i="4"/>
  <c r="I20" i="4"/>
  <c r="AC20" i="4"/>
  <c r="I21" i="4"/>
  <c r="AC21" i="4"/>
  <c r="I22" i="4"/>
  <c r="AC22" i="4"/>
  <c r="I23" i="4"/>
  <c r="AC23" i="4"/>
  <c r="I8" i="4"/>
  <c r="AC8" i="4"/>
  <c r="K62" i="1"/>
  <c r="K64" i="1"/>
  <c r="K7" i="1"/>
  <c r="K8" i="1"/>
  <c r="K9" i="1"/>
  <c r="K10" i="1"/>
  <c r="K11" i="1"/>
  <c r="K12" i="1"/>
  <c r="K13" i="1"/>
  <c r="K42" i="1"/>
  <c r="K44" i="1"/>
  <c r="K15" i="1"/>
  <c r="K16" i="1"/>
  <c r="K17" i="1"/>
  <c r="K18" i="1"/>
  <c r="K19" i="1"/>
  <c r="K20" i="1"/>
  <c r="K21" i="1"/>
  <c r="J62" i="1"/>
  <c r="J64" i="1"/>
  <c r="J9" i="1"/>
  <c r="J12" i="1"/>
  <c r="J14" i="1"/>
  <c r="J17" i="1"/>
  <c r="J6" i="1"/>
  <c r="I26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I27" i="1"/>
  <c r="I28" i="1"/>
  <c r="I8" i="1"/>
  <c r="I29" i="1"/>
  <c r="I9" i="1"/>
  <c r="I30" i="1"/>
  <c r="I31" i="1"/>
  <c r="I11" i="1"/>
  <c r="I32" i="1"/>
  <c r="I12" i="1"/>
  <c r="I33" i="1"/>
  <c r="I13" i="1"/>
  <c r="I34" i="1"/>
  <c r="I14" i="1"/>
  <c r="I35" i="1"/>
  <c r="I15" i="1"/>
  <c r="I36" i="1"/>
  <c r="I37" i="1"/>
  <c r="I17" i="1"/>
  <c r="I38" i="1"/>
  <c r="I39" i="1"/>
  <c r="I19" i="1"/>
  <c r="I40" i="1"/>
  <c r="I20" i="1"/>
  <c r="I41" i="1"/>
  <c r="I21" i="1"/>
  <c r="D63" i="1"/>
  <c r="E63" i="1"/>
  <c r="F63" i="1"/>
  <c r="C63" i="1"/>
  <c r="J7" i="1"/>
  <c r="J10" i="1"/>
  <c r="J11" i="1"/>
  <c r="J19" i="1"/>
  <c r="J21" i="1"/>
  <c r="D43" i="1"/>
  <c r="E43" i="1"/>
  <c r="F43" i="1"/>
  <c r="C43" i="1"/>
  <c r="J8" i="1"/>
  <c r="J13" i="1"/>
  <c r="J15" i="1"/>
  <c r="J16" i="1"/>
  <c r="J18" i="1"/>
  <c r="J20" i="1"/>
  <c r="C23" i="1"/>
  <c r="D23" i="1"/>
  <c r="E23" i="1"/>
  <c r="F23" i="1"/>
  <c r="B23" i="1"/>
  <c r="I7" i="1"/>
  <c r="I10" i="1"/>
  <c r="AL9" i="4"/>
  <c r="AL10" i="4"/>
  <c r="AL11" i="4"/>
  <c r="AL12" i="4"/>
  <c r="AL13" i="4"/>
  <c r="AL8" i="4"/>
  <c r="AL14" i="4"/>
  <c r="AL15" i="4"/>
  <c r="AL16" i="4"/>
  <c r="AL17" i="4"/>
  <c r="AL18" i="4"/>
  <c r="AL19" i="4"/>
  <c r="AL20" i="4"/>
  <c r="AL21" i="4"/>
  <c r="AL22" i="4"/>
  <c r="AL23" i="4"/>
  <c r="AB9" i="4"/>
  <c r="AB10" i="4"/>
  <c r="AB11" i="4"/>
  <c r="AB12" i="4"/>
  <c r="AB13" i="4"/>
  <c r="AB14" i="4"/>
  <c r="AB15" i="4"/>
  <c r="AB8" i="4"/>
  <c r="AB16" i="4"/>
  <c r="AB17" i="4"/>
  <c r="AB18" i="4"/>
  <c r="AB19" i="4"/>
  <c r="AB20" i="4"/>
  <c r="AB21" i="4"/>
  <c r="AB22" i="4"/>
  <c r="AB23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8" i="4"/>
  <c r="H9" i="4"/>
  <c r="H10" i="4"/>
  <c r="H11" i="4"/>
  <c r="H12" i="4"/>
  <c r="H13" i="4"/>
  <c r="H14" i="4"/>
  <c r="H15" i="4"/>
  <c r="H8" i="4"/>
  <c r="H16" i="4"/>
  <c r="H17" i="4"/>
  <c r="H18" i="4"/>
  <c r="H19" i="4"/>
  <c r="H20" i="4"/>
  <c r="H21" i="4"/>
  <c r="H22" i="4"/>
  <c r="H23" i="4"/>
  <c r="F16" i="4"/>
  <c r="G16" i="4"/>
  <c r="P16" i="4"/>
  <c r="Q16" i="4"/>
  <c r="AA16" i="4"/>
  <c r="AK16" i="4"/>
  <c r="G14" i="1"/>
  <c r="Z16" i="4"/>
  <c r="AJ16" i="4"/>
  <c r="F18" i="4"/>
  <c r="G18" i="4"/>
  <c r="P18" i="4"/>
  <c r="Q18" i="4"/>
  <c r="Z18" i="4"/>
  <c r="AA18" i="4"/>
  <c r="AJ18" i="4"/>
  <c r="AK18" i="4"/>
  <c r="F20" i="4"/>
  <c r="G20" i="4"/>
  <c r="P20" i="4"/>
  <c r="Q20" i="4"/>
  <c r="Z20" i="4"/>
  <c r="AA20" i="4"/>
  <c r="AJ20" i="4"/>
  <c r="AK20" i="4"/>
  <c r="F21" i="4"/>
  <c r="G21" i="4"/>
  <c r="P21" i="4"/>
  <c r="Q21" i="4"/>
  <c r="Z21" i="4"/>
  <c r="AA21" i="4"/>
  <c r="AJ21" i="4"/>
  <c r="AK21" i="4"/>
  <c r="H47" i="1"/>
  <c r="H46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39" i="1"/>
  <c r="H19" i="1"/>
  <c r="H41" i="1"/>
  <c r="H21" i="1"/>
  <c r="H27" i="1"/>
  <c r="H7" i="1"/>
  <c r="H28" i="1"/>
  <c r="H8" i="1"/>
  <c r="H29" i="1"/>
  <c r="H9" i="1"/>
  <c r="H30" i="1"/>
  <c r="H10" i="1"/>
  <c r="H31" i="1"/>
  <c r="H32" i="1"/>
  <c r="H33" i="1"/>
  <c r="H13" i="1"/>
  <c r="H34" i="1"/>
  <c r="H14" i="1"/>
  <c r="H35" i="1"/>
  <c r="H15" i="1"/>
  <c r="H36" i="1"/>
  <c r="H16" i="1"/>
  <c r="H37" i="1"/>
  <c r="H38" i="1"/>
  <c r="H18" i="1"/>
  <c r="H40" i="1"/>
  <c r="H26" i="1"/>
  <c r="H42" i="1"/>
  <c r="H44" i="1"/>
  <c r="H11" i="1"/>
  <c r="H12" i="1"/>
  <c r="H17" i="1"/>
  <c r="H20" i="1"/>
  <c r="G47" i="1"/>
  <c r="G48" i="1"/>
  <c r="G46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4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6" i="1"/>
  <c r="G42" i="1"/>
  <c r="G44" i="1"/>
  <c r="B6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4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4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AI24" i="4"/>
  <c r="AH24" i="4"/>
  <c r="AG24" i="4"/>
  <c r="AF24" i="4"/>
  <c r="Y24" i="4"/>
  <c r="X24" i="4"/>
  <c r="W24" i="4"/>
  <c r="V24" i="4"/>
  <c r="O24" i="4"/>
  <c r="N24" i="4"/>
  <c r="M24" i="4"/>
  <c r="L24" i="4"/>
  <c r="E24" i="4"/>
  <c r="D24" i="4"/>
  <c r="C24" i="4"/>
  <c r="B24" i="4"/>
  <c r="AK23" i="4"/>
  <c r="AJ23" i="4"/>
  <c r="AA23" i="4"/>
  <c r="Z23" i="4"/>
  <c r="Q23" i="4"/>
  <c r="G23" i="4"/>
  <c r="G21" i="1"/>
  <c r="P23" i="4"/>
  <c r="F23" i="4"/>
  <c r="AK22" i="4"/>
  <c r="AJ22" i="4"/>
  <c r="AA22" i="4"/>
  <c r="G22" i="4"/>
  <c r="Q22" i="4"/>
  <c r="Z22" i="4"/>
  <c r="P22" i="4"/>
  <c r="F22" i="4"/>
  <c r="AK19" i="4"/>
  <c r="AJ19" i="4"/>
  <c r="AA19" i="4"/>
  <c r="Z19" i="4"/>
  <c r="Q19" i="4"/>
  <c r="P19" i="4"/>
  <c r="G19" i="4"/>
  <c r="F19" i="4"/>
  <c r="AK17" i="4"/>
  <c r="AJ17" i="4"/>
  <c r="AA17" i="4"/>
  <c r="Z17" i="4"/>
  <c r="Q17" i="4"/>
  <c r="P17" i="4"/>
  <c r="G17" i="4"/>
  <c r="F17" i="4"/>
  <c r="AK15" i="4"/>
  <c r="AJ15" i="4"/>
  <c r="AA15" i="4"/>
  <c r="Z15" i="4"/>
  <c r="Q15" i="4"/>
  <c r="G15" i="4"/>
  <c r="G13" i="1"/>
  <c r="P15" i="4"/>
  <c r="F15" i="4"/>
  <c r="AK14" i="4"/>
  <c r="AJ14" i="4"/>
  <c r="AA14" i="4"/>
  <c r="G14" i="4"/>
  <c r="Q14" i="4"/>
  <c r="Z14" i="4"/>
  <c r="P14" i="4"/>
  <c r="F14" i="4"/>
  <c r="AK13" i="4"/>
  <c r="AJ13" i="4"/>
  <c r="AA13" i="4"/>
  <c r="Z13" i="4"/>
  <c r="Q13" i="4"/>
  <c r="P13" i="4"/>
  <c r="G13" i="4"/>
  <c r="F13" i="4"/>
  <c r="AK12" i="4"/>
  <c r="AJ12" i="4"/>
  <c r="AA12" i="4"/>
  <c r="G12" i="4"/>
  <c r="Q12" i="4"/>
  <c r="Z12" i="4"/>
  <c r="P12" i="4"/>
  <c r="F12" i="4"/>
  <c r="AK11" i="4"/>
  <c r="AJ11" i="4"/>
  <c r="AA11" i="4"/>
  <c r="Z11" i="4"/>
  <c r="Q11" i="4"/>
  <c r="P11" i="4"/>
  <c r="G11" i="4"/>
  <c r="F11" i="4"/>
  <c r="AK10" i="4"/>
  <c r="AJ10" i="4"/>
  <c r="AA10" i="4"/>
  <c r="G10" i="4"/>
  <c r="Q10" i="4"/>
  <c r="Z10" i="4"/>
  <c r="F10" i="4"/>
  <c r="P10" i="4"/>
  <c r="AK9" i="4"/>
  <c r="AJ9" i="4"/>
  <c r="AA9" i="4"/>
  <c r="Z9" i="4"/>
  <c r="Q9" i="4"/>
  <c r="P9" i="4"/>
  <c r="G9" i="4"/>
  <c r="F9" i="4"/>
  <c r="F8" i="4"/>
  <c r="F24" i="4"/>
  <c r="AK8" i="4"/>
  <c r="AJ8" i="4"/>
  <c r="AA8" i="4"/>
  <c r="Z8" i="4"/>
  <c r="Q8" i="4"/>
  <c r="P8" i="4"/>
  <c r="G8" i="4"/>
  <c r="J42" i="1"/>
  <c r="J44" i="1"/>
  <c r="Z24" i="4"/>
  <c r="G9" i="1"/>
  <c r="AK24" i="4"/>
  <c r="G7" i="1"/>
  <c r="F8" i="1"/>
  <c r="G10" i="1"/>
  <c r="F10" i="1"/>
  <c r="F17" i="1"/>
  <c r="AL24" i="4"/>
  <c r="G17" i="1"/>
  <c r="H24" i="4"/>
  <c r="G6" i="1"/>
  <c r="AJ24" i="4"/>
  <c r="F20" i="1"/>
  <c r="F21" i="1"/>
  <c r="G20" i="1"/>
  <c r="G19" i="1"/>
  <c r="G18" i="1"/>
  <c r="G16" i="1"/>
  <c r="R24" i="4"/>
  <c r="AB24" i="4"/>
  <c r="F6" i="1"/>
  <c r="AA24" i="4"/>
  <c r="F12" i="1"/>
  <c r="G8" i="1"/>
  <c r="F9" i="1"/>
  <c r="P24" i="4"/>
  <c r="G15" i="1"/>
  <c r="B22" i="1"/>
  <c r="B24" i="1"/>
  <c r="F11" i="1"/>
  <c r="Q24" i="4"/>
  <c r="G12" i="1"/>
  <c r="F16" i="1"/>
  <c r="AP23" i="4"/>
  <c r="D22" i="1"/>
  <c r="D24" i="1"/>
  <c r="AP18" i="4"/>
  <c r="AP10" i="4"/>
  <c r="F18" i="1"/>
  <c r="F14" i="1"/>
  <c r="F7" i="1"/>
  <c r="G24" i="4"/>
  <c r="F15" i="1"/>
  <c r="F13" i="1"/>
  <c r="F19" i="1"/>
  <c r="G11" i="1"/>
  <c r="E22" i="1"/>
  <c r="E24" i="1"/>
  <c r="H6" i="1"/>
  <c r="C22" i="1"/>
  <c r="C24" i="1"/>
  <c r="I6" i="1"/>
  <c r="I16" i="1"/>
  <c r="I18" i="1"/>
  <c r="I22" i="1"/>
  <c r="I24" i="1"/>
  <c r="AP11" i="4"/>
  <c r="AP16" i="4"/>
  <c r="AP22" i="4"/>
  <c r="I42" i="1"/>
  <c r="I44" i="1"/>
  <c r="AP20" i="4"/>
  <c r="AP17" i="4"/>
  <c r="AP8" i="4"/>
  <c r="AP9" i="4"/>
  <c r="S24" i="4"/>
  <c r="AP15" i="4"/>
  <c r="AP14" i="4"/>
  <c r="AP21" i="4"/>
  <c r="AP19" i="4"/>
  <c r="J22" i="1"/>
  <c r="J24" i="1"/>
  <c r="AP13" i="4"/>
  <c r="AM24" i="4"/>
  <c r="AP12" i="4"/>
  <c r="K14" i="1"/>
  <c r="K22" i="1"/>
  <c r="K24" i="1"/>
  <c r="U24" i="4"/>
  <c r="G22" i="1"/>
  <c r="G24" i="1"/>
  <c r="F22" i="1"/>
  <c r="F24" i="1"/>
  <c r="H22" i="1"/>
  <c r="H24" i="1"/>
  <c r="AP24" i="4"/>
</calcChain>
</file>

<file path=xl/sharedStrings.xml><?xml version="1.0" encoding="utf-8"?>
<sst xmlns="http://schemas.openxmlformats.org/spreadsheetml/2006/main" count="159" uniqueCount="58">
  <si>
    <t>Total</t>
  </si>
  <si>
    <t>Edmonton</t>
  </si>
  <si>
    <t>North</t>
  </si>
  <si>
    <t>Calgary</t>
  </si>
  <si>
    <t>South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</si>
  <si>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</si>
  <si>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</si>
  <si>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</si>
  <si>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</si>
  <si>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</si>
  <si>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</si>
  <si>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</si>
  <si>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</si>
  <si>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</si>
  <si>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</si>
  <si>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</si>
  <si>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</si>
  <si>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</si>
  <si>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</si>
  <si>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85-plus</t>
  </si>
  <si>
    <t>By age and location of death (Both sexes combined)</t>
  </si>
  <si>
    <t>Age</t>
  </si>
  <si>
    <t>2012*</t>
  </si>
  <si>
    <t>2013*</t>
  </si>
  <si>
    <t>2014*</t>
  </si>
  <si>
    <t>2015*</t>
  </si>
  <si>
    <t>2016**</t>
  </si>
  <si>
    <t>2017**</t>
  </si>
  <si>
    <t>* K. Thompson, Public Affairs Officer, Communications, Alberta Justice and Solicitor General (personal communication, June 20, 2017)</t>
  </si>
  <si>
    <t>ALBERTA</t>
  </si>
  <si>
    <t>M&amp;F</t>
  </si>
  <si>
    <t>TOTALS</t>
  </si>
  <si>
    <t>AB Population (100,000s)^</t>
  </si>
  <si>
    <t>** D. Johnson, Access and Privacy Officer, Alberta Justice and Solicitor General, Office of the Chief Medical Examiner (personal communication, January 22, 2020)</t>
  </si>
  <si>
    <t>Males</t>
  </si>
  <si>
    <t>Females</t>
  </si>
  <si>
    <t>Data Sources</t>
  </si>
  <si>
    <t>^ Statistics Canada. Table 17-10-0005-01 Population estimates on July 1st, by age and sex</t>
  </si>
  <si>
    <t xml:space="preserve">AB Male Rate / 100,000 </t>
  </si>
  <si>
    <t xml:space="preserve">AB Female Rate / 100,000 </t>
  </si>
  <si>
    <t xml:space="preserve">AB M&amp;F Rate / 100,000 </t>
  </si>
  <si>
    <t>2018^</t>
  </si>
  <si>
    <t>2019^</t>
  </si>
  <si>
    <t>2016*</t>
  </si>
  <si>
    <t>* D. Johnson, Access and Privacy Officer, Alberta Justice and Solicitor General, Office of the Chief Medical Examiner (personal communication, January 22, 2020)</t>
  </si>
  <si>
    <t>2017*</t>
  </si>
  <si>
    <t>Under 15</t>
  </si>
  <si>
    <t>TOTAL</t>
  </si>
  <si>
    <t>Population/100,000</t>
  </si>
  <si>
    <t>Numbers</t>
  </si>
  <si>
    <t>Rate</t>
  </si>
  <si>
    <t>Alberta Office of the Chief Medical Examiner - Suicide Statistics 2021</t>
  </si>
  <si>
    <t>2019-2021</t>
  </si>
  <si>
    <t xml:space="preserve"> D. Johnson, Access and Privacy Officer, Alberta Justice and Solicitor General, Office of the Chief Medical Examiner (personal communication,January 12, 2022)</t>
  </si>
  <si>
    <t>2020-2022</t>
  </si>
  <si>
    <t xml:space="preserve"> D. Johnson, Access and Privacy Officer, Alberta Justice and Solicitor General, Office of the Chief Medical Examiner (personal communication,July 12, 2022)</t>
  </si>
  <si>
    <t>Updated: as of July 5, 2022</t>
  </si>
  <si>
    <t>Information for cases completed as of July 5, 2022   (this is a PRELIMINARY report and numbers will change as 2021 cases are finalized)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</si>
</sst>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06">
    <xf numFmtId="0" fontId="0" fillId="0" borderId="0" xfId="0"/>
    <xf numFmtId="0" fontId="0" fillId="0" borderId="0" xfId="0" applyBorder="1"/>
    <xf numFmtId="0" fontId="1" fillId="0" borderId="0" xfId="0" applyFont="1"/>
    <xf numFmtId="49" fontId="2" fillId="0" borderId="0" xfId="0" applyNumberFormat="1" applyFont="1" applyBorder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/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2" borderId="0" xfId="0" applyFont="1" applyFill="1" applyBorder="1"/>
    <xf numFmtId="0" fontId="6" fillId="0" borderId="9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1"/>
    <xf numFmtId="0" fontId="9" fillId="0" borderId="0" xfId="1" applyBorder="1"/>
    <xf numFmtId="0" fontId="3" fillId="0" borderId="0" xfId="1" applyFont="1" applyBorder="1"/>
    <xf numFmtId="0" fontId="0" fillId="0" borderId="0" xfId="0" applyFont="1" applyFill="1" applyBorder="1"/>
    <xf numFmtId="0" fontId="5" fillId="0" borderId="0" xfId="0" applyFont="1" applyFill="1" applyBorder="1"/>
    <xf numFmtId="0" fontId="0" fillId="0" borderId="0" xfId="0" applyFill="1"/>
    <xf numFmtId="0" fontId="11" fillId="0" borderId="0" xfId="0" applyFont="1" applyFill="1" applyBorder="1"/>
    <xf numFmtId="164" fontId="11" fillId="0" borderId="0" xfId="0" applyNumberFormat="1" applyFont="1" applyFill="1" applyBorder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0" fontId="2" fillId="0" borderId="13" xfId="0" applyFont="1" applyBorder="1" applyAlignment="1">
      <alignment horizontal="center"/>
    </xf>
    <xf numFmtId="164" fontId="11" fillId="4" borderId="0" xfId="0" applyNumberFormat="1" applyFont="1" applyFill="1" applyBorder="1"/>
    <xf numFmtId="1" fontId="11" fillId="0" borderId="0" xfId="0" applyNumberFormat="1" applyFont="1" applyFill="1" applyBorder="1"/>
    <xf numFmtId="49" fontId="12" fillId="0" borderId="0" xfId="1" applyNumberFormat="1" applyFont="1" applyFill="1" applyBorder="1" applyAlignment="1">
      <alignment horizontal="center"/>
    </xf>
    <xf numFmtId="49" fontId="13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1" fontId="9" fillId="0" borderId="0" xfId="1" applyNumberFormat="1" applyFont="1" applyFill="1" applyBorder="1" applyAlignment="1">
      <alignment horizontal="right"/>
    </xf>
    <xf numFmtId="0" fontId="9" fillId="4" borderId="0" xfId="0" applyFont="1" applyFill="1" applyBorder="1"/>
    <xf numFmtId="49" fontId="12" fillId="0" borderId="0" xfId="1" applyNumberFormat="1" applyFont="1" applyFill="1" applyBorder="1" applyAlignment="1">
      <alignment horizontal="left"/>
    </xf>
    <xf numFmtId="164" fontId="9" fillId="0" borderId="0" xfId="0" applyNumberFormat="1" applyFont="1" applyBorder="1"/>
    <xf numFmtId="49" fontId="3" fillId="0" borderId="0" xfId="1" applyNumberFormat="1" applyFont="1" applyFill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49" fontId="8" fillId="0" borderId="0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49" fontId="12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0" xfId="1" applyFont="1" applyFill="1" applyBorder="1" applyAlignment="1">
      <alignment horizontal="center"/>
    </xf>
    <xf numFmtId="1" fontId="12" fillId="0" borderId="0" xfId="1" applyNumberFormat="1" applyFont="1" applyFill="1" applyBorder="1" applyAlignment="1">
      <alignment horizontal="right"/>
    </xf>
    <xf numFmtId="0" fontId="3" fillId="0" borderId="14" xfId="0" applyFont="1" applyBorder="1"/>
    <xf numFmtId="1" fontId="9" fillId="0" borderId="0" xfId="0" applyNumberFormat="1" applyFont="1" applyBorder="1"/>
    <xf numFmtId="0" fontId="2" fillId="0" borderId="7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2" xfId="0" applyFont="1" applyBorder="1"/>
    <xf numFmtId="0" fontId="3" fillId="0" borderId="11" xfId="0" applyFont="1" applyBorder="1"/>
    <xf numFmtId="0" fontId="3" fillId="0" borderId="12" xfId="0" applyFont="1" applyBorder="1"/>
    <xf numFmtId="49" fontId="9" fillId="0" borderId="16" xfId="1" applyNumberFormat="1" applyFont="1" applyFill="1" applyBorder="1" applyAlignment="1">
      <alignment horizontal="center"/>
    </xf>
    <xf numFmtId="49" fontId="12" fillId="0" borderId="16" xfId="1" applyNumberFormat="1" applyFont="1" applyFill="1" applyBorder="1" applyAlignment="1">
      <alignment horizontal="right"/>
    </xf>
    <xf numFmtId="0" fontId="13" fillId="0" borderId="16" xfId="0" applyFont="1" applyFill="1" applyBorder="1"/>
    <xf numFmtId="0" fontId="13" fillId="3" borderId="18" xfId="0" applyFont="1" applyFill="1" applyBorder="1"/>
    <xf numFmtId="164" fontId="11" fillId="3" borderId="19" xfId="0" applyNumberFormat="1" applyFont="1" applyFill="1" applyBorder="1"/>
    <xf numFmtId="49" fontId="12" fillId="0" borderId="5" xfId="1" applyNumberFormat="1" applyFont="1" applyFill="1" applyBorder="1" applyAlignment="1">
      <alignment horizontal="center"/>
    </xf>
    <xf numFmtId="164" fontId="11" fillId="4" borderId="17" xfId="0" applyNumberFormat="1" applyFont="1" applyFill="1" applyBorder="1"/>
    <xf numFmtId="49" fontId="13" fillId="0" borderId="17" xfId="1" applyNumberFormat="1" applyFont="1" applyFill="1" applyBorder="1" applyAlignment="1">
      <alignment horizontal="right"/>
    </xf>
    <xf numFmtId="0" fontId="13" fillId="0" borderId="17" xfId="1" applyFont="1" applyFill="1" applyBorder="1" applyAlignment="1">
      <alignment horizontal="right"/>
    </xf>
    <xf numFmtId="0" fontId="13" fillId="3" borderId="16" xfId="0" applyFont="1" applyFill="1" applyBorder="1" applyAlignment="1">
      <alignment horizontal="right"/>
    </xf>
    <xf numFmtId="1" fontId="11" fillId="0" borderId="15" xfId="0" applyNumberFormat="1" applyFont="1" applyFill="1" applyBorder="1"/>
    <xf numFmtId="0" fontId="13" fillId="3" borderId="18" xfId="0" applyFont="1" applyFill="1" applyBorder="1" applyAlignment="1">
      <alignment horizontal="right"/>
    </xf>
    <xf numFmtId="164" fontId="11" fillId="4" borderId="19" xfId="0" applyNumberFormat="1" applyFont="1" applyFill="1" applyBorder="1"/>
    <xf numFmtId="164" fontId="11" fillId="0" borderId="19" xfId="0" applyNumberFormat="1" applyFont="1" applyFill="1" applyBorder="1"/>
    <xf numFmtId="0" fontId="9" fillId="4" borderId="19" xfId="0" applyFont="1" applyFill="1" applyBorder="1"/>
    <xf numFmtId="164" fontId="9" fillId="0" borderId="19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8" fillId="0" borderId="12" xfId="0" applyFont="1" applyBorder="1"/>
    <xf numFmtId="0" fontId="2" fillId="0" borderId="20" xfId="0" applyFont="1" applyBorder="1"/>
    <xf numFmtId="0" fontId="2" fillId="0" borderId="11" xfId="0" applyFont="1" applyBorder="1"/>
    <xf numFmtId="164" fontId="14" fillId="0" borderId="0" xfId="0" applyNumberFormat="1" applyFont="1"/>
    <xf numFmtId="164" fontId="0" fillId="0" borderId="0" xfId="0" applyNumberFormat="1"/>
    <xf numFmtId="0" fontId="4" fillId="2" borderId="0" xfId="0" applyFont="1" applyFill="1"/>
    <xf numFmtId="164" fontId="8" fillId="0" borderId="0" xfId="1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5" fontId="11" fillId="0" borderId="0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0" xfId="0" applyFont="1" applyBorder="1"/>
    <xf numFmtId="0" fontId="3" fillId="0" borderId="20" xfId="0" applyFont="1" applyBorder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7" fillId="0" borderId="7" xfId="0" applyFont="1" applyBorder="1"/>
    <xf numFmtId="0" fontId="8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Normal" xfId="0" builtinId="0"/>
    <cellStyle name="Normal 2" xfId="1" xr:uid="{3266A5F1-6B85-4344-AC21-CC67A501968C}"/>
    <cellStyle name="Normal 3" xfId="2" xr:uid="{C16642EB-23C9-417B-A102-FC32096740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icide%20Statistics/Current%20Suicide%20Stats_FPT/SOURCE%20CANSIM/SOURCE%20cansim_1710000501-eng_2017-2021%20pop_Canada_all_prov_territories_sex_ag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/SOURCE%20OCME%20AB%20Age_Gender_Location_2017%20as%20of%20Jan%201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/Chart%20-%20by%20age,%20gender,%20location%20-%202021%20as%20of%20Jan%2011,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/SOURCE%20CANSIM%20AB%20Population%201710000501-eng%20(4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/SOURCE%20OCME%20AB%20Age_Gender_Location_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/SOURCE%20OCME%20AB%20Age_Gender_Location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/SOURCE%20OCME%20AB%20Age_Gender_Location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/SOURCE%20OCME%20AB%20Age_Gender_Location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/SOURCE%20OCME%20AB%20Age_Gender_Location_2017%20as%20of%20July%206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/SOURCE%20OCME%20AB%20Age,%20gender,%20location%20-%202018%20as%20of%20Jan%2012,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OCME/Chart%20by%20age,%20gender,%20location%20-%202019%20as%20of%20Jul%208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10000501-eng (49)"/>
    </sheetNames>
    <sheetDataSet>
      <sheetData sheetId="0">
        <row r="13">
          <cell r="EG13">
            <v>4241100</v>
          </cell>
          <cell r="EH13">
            <v>4298275</v>
          </cell>
          <cell r="EI13">
            <v>4362576</v>
          </cell>
          <cell r="EJ13">
            <v>4420029</v>
          </cell>
          <cell r="EK13">
            <v>4442879</v>
          </cell>
          <cell r="EL13">
            <v>2136817</v>
          </cell>
          <cell r="EM13">
            <v>2164303</v>
          </cell>
          <cell r="EN13">
            <v>2194913</v>
          </cell>
          <cell r="EO13">
            <v>2222398</v>
          </cell>
          <cell r="EP13">
            <v>2232197</v>
          </cell>
          <cell r="EQ13">
            <v>2104283</v>
          </cell>
          <cell r="ER13">
            <v>2133972</v>
          </cell>
          <cell r="ES13">
            <v>2167663</v>
          </cell>
          <cell r="ET13">
            <v>2197631</v>
          </cell>
          <cell r="EU13">
            <v>2210682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B29">
            <v>4</v>
          </cell>
          <cell r="C29">
            <v>1</v>
          </cell>
          <cell r="D29">
            <v>2</v>
          </cell>
          <cell r="E29">
            <v>0</v>
          </cell>
        </row>
        <row r="30">
          <cell r="B30">
            <v>5</v>
          </cell>
          <cell r="C30">
            <v>7</v>
          </cell>
          <cell r="D30">
            <v>10</v>
          </cell>
          <cell r="E30">
            <v>7</v>
          </cell>
        </row>
        <row r="31">
          <cell r="B31">
            <v>19</v>
          </cell>
          <cell r="C31">
            <v>15</v>
          </cell>
          <cell r="D31">
            <v>10</v>
          </cell>
          <cell r="E31">
            <v>10</v>
          </cell>
        </row>
        <row r="32">
          <cell r="B32">
            <v>21</v>
          </cell>
          <cell r="C32">
            <v>20</v>
          </cell>
          <cell r="D32">
            <v>18</v>
          </cell>
          <cell r="E32">
            <v>14</v>
          </cell>
        </row>
        <row r="33">
          <cell r="B33">
            <v>17</v>
          </cell>
          <cell r="C33">
            <v>24</v>
          </cell>
          <cell r="D33">
            <v>16</v>
          </cell>
          <cell r="E33">
            <v>12</v>
          </cell>
        </row>
        <row r="34">
          <cell r="B34">
            <v>10</v>
          </cell>
          <cell r="C34">
            <v>14</v>
          </cell>
          <cell r="D34">
            <v>16</v>
          </cell>
          <cell r="E34">
            <v>11</v>
          </cell>
        </row>
        <row r="35">
          <cell r="B35">
            <v>13</v>
          </cell>
          <cell r="C35">
            <v>18</v>
          </cell>
          <cell r="D35">
            <v>8</v>
          </cell>
          <cell r="E35">
            <v>11</v>
          </cell>
        </row>
        <row r="36">
          <cell r="B36">
            <v>18</v>
          </cell>
          <cell r="C36">
            <v>16</v>
          </cell>
          <cell r="D36">
            <v>21</v>
          </cell>
          <cell r="E36">
            <v>16</v>
          </cell>
        </row>
        <row r="37">
          <cell r="B37">
            <v>8</v>
          </cell>
          <cell r="C37">
            <v>21</v>
          </cell>
          <cell r="D37">
            <v>16</v>
          </cell>
          <cell r="E37">
            <v>17</v>
          </cell>
        </row>
        <row r="38">
          <cell r="B38">
            <v>16</v>
          </cell>
          <cell r="C38">
            <v>9</v>
          </cell>
          <cell r="D38">
            <v>10</v>
          </cell>
          <cell r="E38">
            <v>11</v>
          </cell>
        </row>
        <row r="39">
          <cell r="B39">
            <v>15</v>
          </cell>
          <cell r="C39">
            <v>18</v>
          </cell>
          <cell r="D39">
            <v>16</v>
          </cell>
          <cell r="E39">
            <v>7</v>
          </cell>
        </row>
        <row r="40">
          <cell r="B40">
            <v>6</v>
          </cell>
          <cell r="C40">
            <v>9</v>
          </cell>
          <cell r="D40">
            <v>5</v>
          </cell>
          <cell r="E40">
            <v>6</v>
          </cell>
        </row>
        <row r="41">
          <cell r="B41">
            <v>5</v>
          </cell>
          <cell r="C41">
            <v>7</v>
          </cell>
          <cell r="D41">
            <v>4</v>
          </cell>
          <cell r="E41">
            <v>3</v>
          </cell>
        </row>
        <row r="42">
          <cell r="B42">
            <v>3</v>
          </cell>
          <cell r="C42">
            <v>3</v>
          </cell>
          <cell r="D42">
            <v>3</v>
          </cell>
          <cell r="E42">
            <v>4</v>
          </cell>
        </row>
        <row r="43">
          <cell r="B43">
            <v>3</v>
          </cell>
          <cell r="C43">
            <v>3</v>
          </cell>
          <cell r="D43">
            <v>2</v>
          </cell>
          <cell r="E43">
            <v>3</v>
          </cell>
        </row>
        <row r="44">
          <cell r="B44">
            <v>4</v>
          </cell>
          <cell r="C44">
            <v>0</v>
          </cell>
          <cell r="D44">
            <v>5</v>
          </cell>
          <cell r="E44">
            <v>1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">
          <cell r="D43">
            <v>95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10000501-eng (46)"/>
    </sheetNames>
    <sheetDataSet>
      <sheetData sheetId="0">
        <row r="10">
          <cell r="B10">
            <v>3874548</v>
          </cell>
          <cell r="C10">
            <v>3981011</v>
          </cell>
          <cell r="D10">
            <v>4083648</v>
          </cell>
          <cell r="E10">
            <v>4144491</v>
          </cell>
          <cell r="F10">
            <v>4196061</v>
          </cell>
          <cell r="K10">
            <v>1963473</v>
          </cell>
          <cell r="L10">
            <v>2019495</v>
          </cell>
          <cell r="M10">
            <v>2071960</v>
          </cell>
          <cell r="N10">
            <v>2099166</v>
          </cell>
          <cell r="T10">
            <v>1911075</v>
          </cell>
          <cell r="U10">
            <v>1961516</v>
          </cell>
          <cell r="V10">
            <v>2011688</v>
          </cell>
          <cell r="W10">
            <v>2045325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4</v>
          </cell>
          <cell r="C7">
            <v>3</v>
          </cell>
        </row>
        <row r="8">
          <cell r="B8">
            <v>15</v>
          </cell>
          <cell r="C8">
            <v>14</v>
          </cell>
        </row>
        <row r="9">
          <cell r="B9">
            <v>30</v>
          </cell>
          <cell r="C9">
            <v>9</v>
          </cell>
        </row>
        <row r="10">
          <cell r="B10">
            <v>49</v>
          </cell>
          <cell r="C10">
            <v>15</v>
          </cell>
        </row>
        <row r="11">
          <cell r="B11">
            <v>39</v>
          </cell>
          <cell r="C11">
            <v>10</v>
          </cell>
        </row>
        <row r="12">
          <cell r="B12">
            <v>20</v>
          </cell>
          <cell r="C12">
            <v>14</v>
          </cell>
        </row>
        <row r="13">
          <cell r="B13">
            <v>35</v>
          </cell>
          <cell r="C13">
            <v>12</v>
          </cell>
        </row>
        <row r="14">
          <cell r="B14">
            <v>43</v>
          </cell>
          <cell r="C14">
            <v>14</v>
          </cell>
        </row>
        <row r="15">
          <cell r="B15">
            <v>49</v>
          </cell>
          <cell r="C15">
            <v>16</v>
          </cell>
        </row>
        <row r="16">
          <cell r="B16">
            <v>32</v>
          </cell>
          <cell r="C16">
            <v>16</v>
          </cell>
        </row>
        <row r="17">
          <cell r="B17">
            <v>36</v>
          </cell>
          <cell r="C17">
            <v>6</v>
          </cell>
        </row>
        <row r="18">
          <cell r="B18">
            <v>11</v>
          </cell>
          <cell r="C18">
            <v>5</v>
          </cell>
        </row>
        <row r="19">
          <cell r="B19">
            <v>12</v>
          </cell>
          <cell r="C19">
            <v>3</v>
          </cell>
        </row>
        <row r="20">
          <cell r="B20">
            <v>2</v>
          </cell>
          <cell r="C20">
            <v>3</v>
          </cell>
        </row>
        <row r="21">
          <cell r="B21">
            <v>10</v>
          </cell>
          <cell r="C21">
            <v>0</v>
          </cell>
        </row>
        <row r="22">
          <cell r="B22">
            <v>9</v>
          </cell>
          <cell r="C22">
            <v>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2</v>
          </cell>
          <cell r="C7">
            <v>5</v>
          </cell>
        </row>
        <row r="8">
          <cell r="B8">
            <v>28</v>
          </cell>
          <cell r="C8">
            <v>11</v>
          </cell>
        </row>
        <row r="9">
          <cell r="B9">
            <v>43</v>
          </cell>
          <cell r="C9">
            <v>12</v>
          </cell>
        </row>
        <row r="10">
          <cell r="B10">
            <v>31</v>
          </cell>
          <cell r="C10">
            <v>15</v>
          </cell>
        </row>
        <row r="11">
          <cell r="B11">
            <v>25</v>
          </cell>
          <cell r="C11">
            <v>11</v>
          </cell>
        </row>
        <row r="12">
          <cell r="B12">
            <v>32</v>
          </cell>
          <cell r="C12">
            <v>14</v>
          </cell>
        </row>
        <row r="13">
          <cell r="B13">
            <v>36</v>
          </cell>
          <cell r="C13">
            <v>13</v>
          </cell>
        </row>
        <row r="14">
          <cell r="B14">
            <v>43</v>
          </cell>
          <cell r="C14">
            <v>14</v>
          </cell>
        </row>
        <row r="15">
          <cell r="B15">
            <v>47</v>
          </cell>
          <cell r="C15">
            <v>12</v>
          </cell>
        </row>
        <row r="16">
          <cell r="B16">
            <v>47</v>
          </cell>
          <cell r="C16">
            <v>15</v>
          </cell>
        </row>
        <row r="17">
          <cell r="B17">
            <v>26</v>
          </cell>
          <cell r="C17">
            <v>12</v>
          </cell>
        </row>
        <row r="18">
          <cell r="B18">
            <v>16</v>
          </cell>
          <cell r="C18">
            <v>3</v>
          </cell>
        </row>
        <row r="19">
          <cell r="B19">
            <v>9</v>
          </cell>
          <cell r="C19">
            <v>3</v>
          </cell>
        </row>
        <row r="20">
          <cell r="B20">
            <v>7</v>
          </cell>
          <cell r="C20">
            <v>1</v>
          </cell>
        </row>
        <row r="21">
          <cell r="B21">
            <v>7</v>
          </cell>
          <cell r="C21">
            <v>1</v>
          </cell>
        </row>
        <row r="22">
          <cell r="B22">
            <v>5</v>
          </cell>
          <cell r="C22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3</v>
          </cell>
          <cell r="C7">
            <v>4</v>
          </cell>
        </row>
        <row r="8">
          <cell r="B8">
            <v>18</v>
          </cell>
          <cell r="C8">
            <v>10</v>
          </cell>
        </row>
        <row r="9">
          <cell r="B9">
            <v>38</v>
          </cell>
          <cell r="C9">
            <v>18</v>
          </cell>
        </row>
        <row r="10">
          <cell r="B10">
            <v>53</v>
          </cell>
          <cell r="C10">
            <v>10</v>
          </cell>
        </row>
        <row r="11">
          <cell r="B11">
            <v>50</v>
          </cell>
          <cell r="C11">
            <v>10</v>
          </cell>
        </row>
        <row r="12">
          <cell r="B12">
            <v>44</v>
          </cell>
          <cell r="C12">
            <v>19</v>
          </cell>
        </row>
        <row r="13">
          <cell r="B13">
            <v>44</v>
          </cell>
          <cell r="C13">
            <v>18</v>
          </cell>
        </row>
        <row r="14">
          <cell r="B14">
            <v>55</v>
          </cell>
          <cell r="C14">
            <v>20</v>
          </cell>
        </row>
        <row r="15">
          <cell r="B15">
            <v>49</v>
          </cell>
          <cell r="C15">
            <v>14</v>
          </cell>
        </row>
        <row r="16">
          <cell r="B16">
            <v>46</v>
          </cell>
          <cell r="C16">
            <v>17</v>
          </cell>
        </row>
        <row r="17">
          <cell r="B17">
            <v>38</v>
          </cell>
          <cell r="C17">
            <v>13</v>
          </cell>
        </row>
        <row r="18">
          <cell r="B18">
            <v>22</v>
          </cell>
          <cell r="C18">
            <v>5</v>
          </cell>
        </row>
        <row r="19">
          <cell r="B19">
            <v>16</v>
          </cell>
          <cell r="C19">
            <v>3</v>
          </cell>
        </row>
        <row r="20">
          <cell r="B20">
            <v>11</v>
          </cell>
          <cell r="C20">
            <v>5</v>
          </cell>
        </row>
        <row r="21">
          <cell r="B21">
            <v>7</v>
          </cell>
          <cell r="C21">
            <v>3</v>
          </cell>
        </row>
        <row r="22">
          <cell r="B22">
            <v>3</v>
          </cell>
          <cell r="C22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3</v>
          </cell>
          <cell r="C7">
            <v>1</v>
          </cell>
        </row>
        <row r="8">
          <cell r="B8">
            <v>22</v>
          </cell>
          <cell r="C8">
            <v>11</v>
          </cell>
        </row>
        <row r="9">
          <cell r="B9">
            <v>37</v>
          </cell>
          <cell r="C9">
            <v>11</v>
          </cell>
        </row>
        <row r="10">
          <cell r="B10">
            <v>41</v>
          </cell>
          <cell r="C10">
            <v>22</v>
          </cell>
        </row>
        <row r="11">
          <cell r="B11">
            <v>38</v>
          </cell>
          <cell r="C11">
            <v>14</v>
          </cell>
        </row>
        <row r="12">
          <cell r="B12">
            <v>36</v>
          </cell>
          <cell r="C12">
            <v>13</v>
          </cell>
        </row>
        <row r="13">
          <cell r="B13">
            <v>45</v>
          </cell>
          <cell r="C13">
            <v>19</v>
          </cell>
        </row>
        <row r="14">
          <cell r="B14">
            <v>34</v>
          </cell>
          <cell r="C14">
            <v>15</v>
          </cell>
        </row>
        <row r="15">
          <cell r="B15">
            <v>48</v>
          </cell>
          <cell r="C15">
            <v>18</v>
          </cell>
        </row>
        <row r="16">
          <cell r="B16">
            <v>47</v>
          </cell>
          <cell r="C16">
            <v>19</v>
          </cell>
        </row>
        <row r="17">
          <cell r="B17">
            <v>35</v>
          </cell>
          <cell r="C17">
            <v>6</v>
          </cell>
        </row>
        <row r="18">
          <cell r="B18">
            <v>20</v>
          </cell>
          <cell r="C18">
            <v>5</v>
          </cell>
        </row>
        <row r="19">
          <cell r="B19">
            <v>11</v>
          </cell>
          <cell r="C19">
            <v>3</v>
          </cell>
        </row>
        <row r="20">
          <cell r="B20">
            <v>14</v>
          </cell>
          <cell r="C20">
            <v>2</v>
          </cell>
        </row>
        <row r="21">
          <cell r="B21">
            <v>10</v>
          </cell>
          <cell r="C21">
            <v>1</v>
          </cell>
        </row>
        <row r="22">
          <cell r="B22">
            <v>5</v>
          </cell>
          <cell r="C22">
            <v>3</v>
          </cell>
        </row>
        <row r="29">
          <cell r="B29">
            <v>1</v>
          </cell>
          <cell r="C29">
            <v>2</v>
          </cell>
          <cell r="D29">
            <v>0</v>
          </cell>
          <cell r="E29">
            <v>1</v>
          </cell>
        </row>
        <row r="30">
          <cell r="B30">
            <v>7</v>
          </cell>
          <cell r="C30">
            <v>13</v>
          </cell>
          <cell r="D30">
            <v>8</v>
          </cell>
          <cell r="E30">
            <v>5</v>
          </cell>
        </row>
        <row r="31">
          <cell r="B31">
            <v>8</v>
          </cell>
          <cell r="C31">
            <v>15</v>
          </cell>
          <cell r="D31">
            <v>11</v>
          </cell>
          <cell r="E31">
            <v>14</v>
          </cell>
        </row>
        <row r="32">
          <cell r="B32">
            <v>16</v>
          </cell>
          <cell r="C32">
            <v>18</v>
          </cell>
          <cell r="D32">
            <v>15</v>
          </cell>
          <cell r="E32">
            <v>14</v>
          </cell>
        </row>
        <row r="33">
          <cell r="B33">
            <v>12</v>
          </cell>
          <cell r="C33">
            <v>17</v>
          </cell>
          <cell r="D33">
            <v>13</v>
          </cell>
          <cell r="E33">
            <v>10</v>
          </cell>
        </row>
        <row r="34">
          <cell r="B34">
            <v>16</v>
          </cell>
          <cell r="C34">
            <v>10</v>
          </cell>
          <cell r="D34">
            <v>11</v>
          </cell>
          <cell r="E34">
            <v>12</v>
          </cell>
        </row>
        <row r="35">
          <cell r="B35">
            <v>13</v>
          </cell>
          <cell r="C35">
            <v>17</v>
          </cell>
          <cell r="D35">
            <v>19</v>
          </cell>
          <cell r="E35">
            <v>15</v>
          </cell>
        </row>
        <row r="36">
          <cell r="B36">
            <v>9</v>
          </cell>
          <cell r="C36">
            <v>14</v>
          </cell>
          <cell r="D36">
            <v>11</v>
          </cell>
          <cell r="E36">
            <v>15</v>
          </cell>
        </row>
        <row r="37">
          <cell r="B37">
            <v>17</v>
          </cell>
          <cell r="C37">
            <v>14</v>
          </cell>
          <cell r="D37">
            <v>13</v>
          </cell>
          <cell r="E37">
            <v>22</v>
          </cell>
        </row>
        <row r="38">
          <cell r="B38">
            <v>14</v>
          </cell>
          <cell r="C38">
            <v>16</v>
          </cell>
          <cell r="D38">
            <v>19</v>
          </cell>
          <cell r="E38">
            <v>17</v>
          </cell>
        </row>
        <row r="39">
          <cell r="B39">
            <v>9</v>
          </cell>
          <cell r="C39">
            <v>12</v>
          </cell>
          <cell r="D39">
            <v>14</v>
          </cell>
          <cell r="E39">
            <v>6</v>
          </cell>
        </row>
        <row r="40">
          <cell r="B40">
            <v>9</v>
          </cell>
          <cell r="C40">
            <v>6</v>
          </cell>
          <cell r="D40">
            <v>5</v>
          </cell>
          <cell r="E40">
            <v>5</v>
          </cell>
        </row>
        <row r="41">
          <cell r="B41">
            <v>4</v>
          </cell>
          <cell r="C41">
            <v>4</v>
          </cell>
          <cell r="D41">
            <v>2</v>
          </cell>
          <cell r="E41">
            <v>4</v>
          </cell>
        </row>
        <row r="42">
          <cell r="B42">
            <v>2</v>
          </cell>
          <cell r="C42">
            <v>6</v>
          </cell>
          <cell r="D42">
            <v>2</v>
          </cell>
          <cell r="E42">
            <v>6</v>
          </cell>
        </row>
        <row r="43">
          <cell r="B43">
            <v>3</v>
          </cell>
          <cell r="C43">
            <v>4</v>
          </cell>
          <cell r="D43">
            <v>2</v>
          </cell>
          <cell r="E43">
            <v>2</v>
          </cell>
        </row>
        <row r="44">
          <cell r="B44">
            <v>1</v>
          </cell>
          <cell r="C44">
            <v>2</v>
          </cell>
          <cell r="D44">
            <v>3</v>
          </cell>
          <cell r="E44">
            <v>2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3</v>
          </cell>
          <cell r="C6">
            <v>4</v>
          </cell>
        </row>
        <row r="7">
          <cell r="B7">
            <v>18</v>
          </cell>
          <cell r="C7">
            <v>11</v>
          </cell>
        </row>
        <row r="8">
          <cell r="B8">
            <v>43</v>
          </cell>
          <cell r="C8">
            <v>11</v>
          </cell>
        </row>
        <row r="9">
          <cell r="B9">
            <v>59</v>
          </cell>
          <cell r="C9">
            <v>14</v>
          </cell>
        </row>
        <row r="10">
          <cell r="B10">
            <v>52</v>
          </cell>
          <cell r="C10">
            <v>17</v>
          </cell>
        </row>
        <row r="11">
          <cell r="B11">
            <v>43</v>
          </cell>
          <cell r="C11">
            <v>8</v>
          </cell>
        </row>
        <row r="12">
          <cell r="B12">
            <v>40</v>
          </cell>
          <cell r="C12">
            <v>10</v>
          </cell>
        </row>
        <row r="13">
          <cell r="B13">
            <v>60</v>
          </cell>
          <cell r="C13">
            <v>11</v>
          </cell>
        </row>
        <row r="14">
          <cell r="B14">
            <v>45</v>
          </cell>
          <cell r="C14">
            <v>17</v>
          </cell>
        </row>
        <row r="15">
          <cell r="B15">
            <v>33</v>
          </cell>
          <cell r="C15">
            <v>13</v>
          </cell>
        </row>
        <row r="16">
          <cell r="B16">
            <v>46</v>
          </cell>
          <cell r="C16">
            <v>10</v>
          </cell>
        </row>
        <row r="17">
          <cell r="B17">
            <v>23</v>
          </cell>
          <cell r="C17">
            <v>3</v>
          </cell>
        </row>
        <row r="18">
          <cell r="B18">
            <v>18</v>
          </cell>
          <cell r="C18">
            <v>1</v>
          </cell>
        </row>
        <row r="19">
          <cell r="B19">
            <v>9</v>
          </cell>
          <cell r="C19">
            <v>4</v>
          </cell>
        </row>
        <row r="20">
          <cell r="B20">
            <v>8</v>
          </cell>
          <cell r="C20">
            <v>3</v>
          </cell>
        </row>
        <row r="21">
          <cell r="B21">
            <v>8</v>
          </cell>
          <cell r="C21">
            <v>2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5</v>
          </cell>
          <cell r="C6">
            <v>4</v>
          </cell>
        </row>
        <row r="7">
          <cell r="B7">
            <v>31</v>
          </cell>
          <cell r="C7">
            <v>7</v>
          </cell>
        </row>
        <row r="8">
          <cell r="B8">
            <v>45</v>
          </cell>
          <cell r="C8">
            <v>15</v>
          </cell>
        </row>
        <row r="9">
          <cell r="B9">
            <v>34</v>
          </cell>
          <cell r="C9">
            <v>14</v>
          </cell>
        </row>
        <row r="10">
          <cell r="B10">
            <v>39</v>
          </cell>
          <cell r="C10">
            <v>18</v>
          </cell>
        </row>
        <row r="11">
          <cell r="B11">
            <v>45</v>
          </cell>
          <cell r="C11">
            <v>10</v>
          </cell>
        </row>
        <row r="12">
          <cell r="B12">
            <v>35</v>
          </cell>
          <cell r="C12">
            <v>18</v>
          </cell>
        </row>
        <row r="13">
          <cell r="B13">
            <v>39</v>
          </cell>
          <cell r="C13">
            <v>14</v>
          </cell>
        </row>
        <row r="14">
          <cell r="B14">
            <v>49</v>
          </cell>
          <cell r="C14">
            <v>14</v>
          </cell>
        </row>
        <row r="15">
          <cell r="B15">
            <v>46</v>
          </cell>
          <cell r="C15">
            <v>13</v>
          </cell>
        </row>
        <row r="16">
          <cell r="B16">
            <v>43</v>
          </cell>
          <cell r="C16">
            <v>19</v>
          </cell>
        </row>
        <row r="17">
          <cell r="B17">
            <v>23</v>
          </cell>
          <cell r="C17">
            <v>6</v>
          </cell>
        </row>
        <row r="18">
          <cell r="B18">
            <v>17</v>
          </cell>
          <cell r="C18">
            <v>6</v>
          </cell>
        </row>
        <row r="19">
          <cell r="B19">
            <v>6</v>
          </cell>
          <cell r="C19">
            <v>1</v>
          </cell>
        </row>
        <row r="20">
          <cell r="B20">
            <v>6</v>
          </cell>
          <cell r="C20">
            <v>1</v>
          </cell>
        </row>
        <row r="21">
          <cell r="B21">
            <v>5</v>
          </cell>
          <cell r="C21">
            <v>2</v>
          </cell>
        </row>
        <row r="27">
          <cell r="B27">
            <v>2</v>
          </cell>
          <cell r="C27">
            <v>4</v>
          </cell>
          <cell r="D27">
            <v>3</v>
          </cell>
          <cell r="E27">
            <v>0</v>
          </cell>
        </row>
        <row r="28">
          <cell r="B28">
            <v>10</v>
          </cell>
          <cell r="C28">
            <v>10</v>
          </cell>
          <cell r="D28">
            <v>8</v>
          </cell>
          <cell r="E28">
            <v>10</v>
          </cell>
        </row>
        <row r="29">
          <cell r="B29">
            <v>19</v>
          </cell>
          <cell r="C29">
            <v>11</v>
          </cell>
          <cell r="D29">
            <v>19</v>
          </cell>
          <cell r="E29">
            <v>11</v>
          </cell>
        </row>
        <row r="30">
          <cell r="B30">
            <v>12</v>
          </cell>
          <cell r="C30">
            <v>12</v>
          </cell>
          <cell r="D30">
            <v>15</v>
          </cell>
          <cell r="E30">
            <v>9</v>
          </cell>
        </row>
        <row r="31">
          <cell r="B31">
            <v>13</v>
          </cell>
          <cell r="C31">
            <v>21</v>
          </cell>
          <cell r="D31">
            <v>14</v>
          </cell>
          <cell r="E31">
            <v>9</v>
          </cell>
        </row>
        <row r="32">
          <cell r="B32">
            <v>10</v>
          </cell>
          <cell r="C32">
            <v>15</v>
          </cell>
          <cell r="D32">
            <v>16</v>
          </cell>
          <cell r="E32">
            <v>14</v>
          </cell>
        </row>
        <row r="33">
          <cell r="B33">
            <v>14</v>
          </cell>
          <cell r="C33">
            <v>20</v>
          </cell>
          <cell r="D33">
            <v>11</v>
          </cell>
          <cell r="E33">
            <v>8</v>
          </cell>
        </row>
        <row r="34">
          <cell r="B34">
            <v>11</v>
          </cell>
          <cell r="C34">
            <v>10</v>
          </cell>
          <cell r="D34">
            <v>21</v>
          </cell>
          <cell r="E34">
            <v>11</v>
          </cell>
        </row>
        <row r="35">
          <cell r="B35">
            <v>12</v>
          </cell>
          <cell r="C35">
            <v>19</v>
          </cell>
          <cell r="D35">
            <v>15</v>
          </cell>
          <cell r="E35">
            <v>17</v>
          </cell>
        </row>
        <row r="36">
          <cell r="B36">
            <v>11</v>
          </cell>
          <cell r="C36">
            <v>19</v>
          </cell>
          <cell r="D36">
            <v>18</v>
          </cell>
          <cell r="E36">
            <v>11</v>
          </cell>
        </row>
        <row r="37">
          <cell r="B37">
            <v>17</v>
          </cell>
          <cell r="C37">
            <v>19</v>
          </cell>
          <cell r="D37">
            <v>16</v>
          </cell>
          <cell r="E37">
            <v>10</v>
          </cell>
        </row>
        <row r="38">
          <cell r="B38">
            <v>9</v>
          </cell>
          <cell r="C38">
            <v>7</v>
          </cell>
          <cell r="D38">
            <v>8</v>
          </cell>
          <cell r="E38">
            <v>5</v>
          </cell>
        </row>
        <row r="39">
          <cell r="B39">
            <v>6</v>
          </cell>
          <cell r="C39">
            <v>8</v>
          </cell>
          <cell r="D39">
            <v>4</v>
          </cell>
          <cell r="E39">
            <v>5</v>
          </cell>
        </row>
        <row r="40">
          <cell r="B40">
            <v>2</v>
          </cell>
          <cell r="C40">
            <v>3</v>
          </cell>
          <cell r="D40">
            <v>1</v>
          </cell>
          <cell r="E40">
            <v>1</v>
          </cell>
        </row>
        <row r="41">
          <cell r="B41">
            <v>2</v>
          </cell>
          <cell r="C41">
            <v>1</v>
          </cell>
          <cell r="D41">
            <v>3</v>
          </cell>
          <cell r="E41">
            <v>1</v>
          </cell>
        </row>
        <row r="42">
          <cell r="B42">
            <v>0</v>
          </cell>
          <cell r="C42">
            <v>1</v>
          </cell>
          <cell r="D42">
            <v>5</v>
          </cell>
          <cell r="E42">
            <v>1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4</v>
          </cell>
          <cell r="C6">
            <v>5</v>
          </cell>
        </row>
        <row r="7">
          <cell r="B7">
            <v>21</v>
          </cell>
          <cell r="C7">
            <v>4</v>
          </cell>
        </row>
        <row r="8">
          <cell r="B8">
            <v>37</v>
          </cell>
          <cell r="C8">
            <v>15</v>
          </cell>
        </row>
        <row r="9">
          <cell r="B9">
            <v>47</v>
          </cell>
          <cell r="C9">
            <v>19</v>
          </cell>
        </row>
        <row r="10">
          <cell r="B10">
            <v>49</v>
          </cell>
          <cell r="C10">
            <v>10</v>
          </cell>
        </row>
        <row r="11">
          <cell r="B11">
            <v>49</v>
          </cell>
          <cell r="C11">
            <v>11</v>
          </cell>
        </row>
        <row r="12">
          <cell r="B12">
            <v>37</v>
          </cell>
          <cell r="C12">
            <v>12</v>
          </cell>
        </row>
        <row r="13">
          <cell r="B13">
            <v>44</v>
          </cell>
          <cell r="C13">
            <v>8</v>
          </cell>
        </row>
        <row r="14">
          <cell r="B14">
            <v>35</v>
          </cell>
          <cell r="C14">
            <v>17</v>
          </cell>
        </row>
        <row r="15">
          <cell r="B15">
            <v>52</v>
          </cell>
          <cell r="C15">
            <v>17</v>
          </cell>
        </row>
        <row r="16">
          <cell r="B16">
            <v>41</v>
          </cell>
          <cell r="C16">
            <v>8</v>
          </cell>
        </row>
        <row r="17">
          <cell r="B17">
            <v>20</v>
          </cell>
          <cell r="C17">
            <v>7</v>
          </cell>
        </row>
        <row r="18">
          <cell r="B18">
            <v>9</v>
          </cell>
          <cell r="C18">
            <v>4</v>
          </cell>
        </row>
        <row r="19">
          <cell r="B19">
            <v>3</v>
          </cell>
          <cell r="C19">
            <v>4</v>
          </cell>
        </row>
        <row r="20">
          <cell r="B20">
            <v>5</v>
          </cell>
          <cell r="C20">
            <v>1</v>
          </cell>
        </row>
        <row r="21">
          <cell r="B21">
            <v>9</v>
          </cell>
          <cell r="C21">
            <v>0</v>
          </cell>
        </row>
        <row r="22">
          <cell r="C22">
            <v>142</v>
          </cell>
        </row>
        <row r="27">
          <cell r="B27">
            <v>1</v>
          </cell>
          <cell r="C27">
            <v>2</v>
          </cell>
          <cell r="D27">
            <v>3</v>
          </cell>
          <cell r="E27">
            <v>3</v>
          </cell>
        </row>
        <row r="28">
          <cell r="B28">
            <v>10</v>
          </cell>
          <cell r="C28">
            <v>7</v>
          </cell>
          <cell r="D28">
            <v>5</v>
          </cell>
          <cell r="E28">
            <v>3</v>
          </cell>
        </row>
        <row r="29">
          <cell r="B29">
            <v>16</v>
          </cell>
          <cell r="C29">
            <v>16</v>
          </cell>
          <cell r="D29">
            <v>11</v>
          </cell>
          <cell r="E29">
            <v>9</v>
          </cell>
        </row>
        <row r="30">
          <cell r="B30">
            <v>17</v>
          </cell>
          <cell r="C30">
            <v>21</v>
          </cell>
          <cell r="D30">
            <v>14</v>
          </cell>
          <cell r="E30">
            <v>14</v>
          </cell>
        </row>
        <row r="31">
          <cell r="B31">
            <v>18</v>
          </cell>
          <cell r="C31">
            <v>19</v>
          </cell>
          <cell r="D31">
            <v>12</v>
          </cell>
          <cell r="E31">
            <v>10</v>
          </cell>
        </row>
        <row r="32">
          <cell r="B32">
            <v>12</v>
          </cell>
          <cell r="C32">
            <v>22</v>
          </cell>
          <cell r="D32">
            <v>16</v>
          </cell>
          <cell r="E32">
            <v>10</v>
          </cell>
        </row>
        <row r="33">
          <cell r="B33">
            <v>8</v>
          </cell>
          <cell r="C33">
            <v>14</v>
          </cell>
          <cell r="D33">
            <v>13</v>
          </cell>
          <cell r="E33">
            <v>14</v>
          </cell>
        </row>
        <row r="34">
          <cell r="B34">
            <v>11</v>
          </cell>
          <cell r="C34">
            <v>9</v>
          </cell>
          <cell r="D34">
            <v>21</v>
          </cell>
          <cell r="E34">
            <v>11</v>
          </cell>
        </row>
        <row r="35">
          <cell r="B35">
            <v>12</v>
          </cell>
          <cell r="C35">
            <v>19</v>
          </cell>
          <cell r="D35">
            <v>7</v>
          </cell>
          <cell r="E35">
            <v>14</v>
          </cell>
        </row>
        <row r="36">
          <cell r="B36">
            <v>20</v>
          </cell>
          <cell r="C36">
            <v>20</v>
          </cell>
          <cell r="D36">
            <v>19</v>
          </cell>
          <cell r="E36">
            <v>10</v>
          </cell>
        </row>
        <row r="37">
          <cell r="B37">
            <v>9</v>
          </cell>
          <cell r="C37">
            <v>22</v>
          </cell>
          <cell r="D37">
            <v>14</v>
          </cell>
          <cell r="E37">
            <v>4</v>
          </cell>
        </row>
        <row r="38">
          <cell r="B38">
            <v>4</v>
          </cell>
          <cell r="C38">
            <v>7</v>
          </cell>
          <cell r="D38">
            <v>9</v>
          </cell>
          <cell r="E38">
            <v>7</v>
          </cell>
        </row>
        <row r="39">
          <cell r="B39">
            <v>3</v>
          </cell>
          <cell r="C39">
            <v>1</v>
          </cell>
          <cell r="D39">
            <v>4</v>
          </cell>
          <cell r="E39">
            <v>5</v>
          </cell>
        </row>
        <row r="40">
          <cell r="B40">
            <v>0</v>
          </cell>
          <cell r="C40">
            <v>2</v>
          </cell>
          <cell r="D40">
            <v>3</v>
          </cell>
          <cell r="E40">
            <v>2</v>
          </cell>
        </row>
        <row r="41">
          <cell r="B41">
            <v>0</v>
          </cell>
          <cell r="C41">
            <v>3</v>
          </cell>
          <cell r="D41">
            <v>1</v>
          </cell>
          <cell r="E41">
            <v>2</v>
          </cell>
        </row>
        <row r="42">
          <cell r="B42">
            <v>4</v>
          </cell>
          <cell r="C42">
            <v>2</v>
          </cell>
          <cell r="D42">
            <v>1</v>
          </cell>
          <cell r="E42">
            <v>2</v>
          </cell>
        </row>
        <row r="43">
          <cell r="B43">
            <v>145</v>
          </cell>
          <cell r="D43">
            <v>153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CSP">
  <a:themeElements>
    <a:clrScheme name="Custom 1">
      <a:dk1>
        <a:srgbClr val="3C3C3C"/>
      </a:dk1>
      <a:lt1>
        <a:sysClr val="window" lastClr="FFFFFF"/>
      </a:lt1>
      <a:dk2>
        <a:srgbClr val="F58C5A"/>
      </a:dk2>
      <a:lt2>
        <a:srgbClr val="FFEEC4"/>
      </a:lt2>
      <a:accent1>
        <a:srgbClr val="FCB813"/>
      </a:accent1>
      <a:accent2>
        <a:srgbClr val="F48120"/>
      </a:accent2>
      <a:accent3>
        <a:srgbClr val="DD5F43"/>
      </a:accent3>
      <a:accent4>
        <a:srgbClr val="808184"/>
      </a:accent4>
      <a:accent5>
        <a:srgbClr val="F89C1C"/>
      </a:accent5>
      <a:accent6>
        <a:srgbClr val="F79646"/>
      </a:accent6>
      <a:hlink>
        <a:srgbClr val="00A79D"/>
      </a:hlink>
      <a:folHlink>
        <a:srgbClr val="C0E9E7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13" sqref="Q13"/>
    </sheetView>
  </sheetViews>
  <sheetFormatPr defaultRowHeight="14.4" x14ac:dyDescent="0.3"/>
  <cols>
    <col min="1" max="1" width="23.5546875" customWidth="1"/>
    <col min="2" max="2" width="7.88671875" customWidth="1"/>
    <col min="3" max="3" width="8" customWidth="1"/>
    <col min="4" max="17" width="7.88671875" customWidth="1"/>
    <col min="18" max="18" width="11" customWidth="1"/>
    <col min="19" max="33" width="7.88671875" customWidth="1"/>
    <col min="34" max="34" width="22.6640625" customWidth="1"/>
    <col min="35" max="35" width="15.6640625" customWidth="1"/>
    <col min="36" max="36" width="9.6640625" customWidth="1"/>
    <col min="37" max="37" width="6" customWidth="1"/>
    <col min="38" max="38" width="5" customWidth="1"/>
    <col min="39" max="39" width="5.5546875" customWidth="1"/>
    <col min="40" max="40" width="6.44140625" customWidth="1"/>
    <col min="41" max="41" width="4.44140625" customWidth="1"/>
    <col min="42" max="42" width="7.33203125" customWidth="1"/>
  </cols>
  <sheetData>
    <row r="1" spans="1:32" ht="15" customHeight="1" x14ac:dyDescent="0.35">
      <c r="A1" s="2" t="s">
        <v>51</v>
      </c>
    </row>
    <row r="2" spans="1:32" s="6" customFormat="1" ht="15" customHeight="1" x14ac:dyDescent="0.3">
      <c r="A2" s="85" t="s">
        <v>57</v>
      </c>
      <c r="B2" s="85"/>
      <c r="C2" s="85"/>
      <c r="D2" s="85"/>
      <c r="E2" s="85"/>
      <c r="F2" s="85"/>
      <c r="G2" s="85"/>
      <c r="H2" s="85"/>
      <c r="I2" s="15"/>
      <c r="J2" s="15"/>
      <c r="K2" s="15"/>
      <c r="L2" s="15"/>
      <c r="M2" s="15"/>
      <c r="N2" s="15"/>
      <c r="O2" s="24"/>
      <c r="P2" s="24"/>
      <c r="Q2" s="24"/>
      <c r="R2" s="24"/>
      <c r="S2" s="24"/>
      <c r="T2" s="10"/>
      <c r="U2" s="10"/>
      <c r="V2" s="10"/>
      <c r="W2" s="10"/>
      <c r="X2" s="10"/>
      <c r="Y2" s="10"/>
      <c r="Z2" s="10"/>
      <c r="AA2" s="10"/>
      <c r="AB2" s="7"/>
      <c r="AC2" s="7"/>
      <c r="AD2" s="7"/>
      <c r="AE2" s="7"/>
      <c r="AF2" s="7"/>
    </row>
    <row r="3" spans="1:32" s="6" customFormat="1" ht="15" customHeight="1" x14ac:dyDescent="0.3">
      <c r="A3" s="26" t="s">
        <v>56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10"/>
      <c r="S3" s="10"/>
      <c r="T3" s="10"/>
      <c r="U3" s="10"/>
      <c r="V3" s="10"/>
      <c r="W3" s="10"/>
      <c r="X3" s="10"/>
      <c r="Y3" s="10"/>
      <c r="Z3" s="10"/>
      <c r="AA3" s="10"/>
      <c r="AB3" s="7"/>
      <c r="AC3" s="7"/>
      <c r="AD3" s="7"/>
      <c r="AE3" s="7"/>
      <c r="AF3" s="7"/>
    </row>
    <row r="4" spans="1:32" s="6" customFormat="1" ht="15" customHeight="1" x14ac:dyDescent="0.3">
      <c r="A4" s="39" t="s">
        <v>21</v>
      </c>
      <c r="B4" s="52" t="s">
        <v>29</v>
      </c>
      <c r="C4" s="52"/>
      <c r="D4" s="52"/>
      <c r="E4" s="52"/>
      <c r="F4" s="52"/>
      <c r="G4" s="52"/>
      <c r="H4" s="52"/>
      <c r="I4" s="52"/>
      <c r="J4" s="52"/>
      <c r="K4" s="52"/>
      <c r="L4" s="102"/>
      <c r="M4" s="103"/>
      <c r="N4" s="103"/>
      <c r="O4" s="103"/>
      <c r="P4" s="103"/>
      <c r="Q4" s="103"/>
      <c r="R4" s="103"/>
      <c r="S4" s="10"/>
      <c r="T4" s="28"/>
      <c r="U4" s="102"/>
      <c r="V4" s="103"/>
      <c r="W4" s="103"/>
      <c r="X4" s="103"/>
      <c r="Y4" s="103"/>
      <c r="Z4" s="103"/>
      <c r="AA4" s="103"/>
      <c r="AB4" s="103"/>
      <c r="AC4" s="7"/>
      <c r="AD4" s="7"/>
      <c r="AE4" s="7"/>
      <c r="AF4" s="7"/>
    </row>
    <row r="5" spans="1:32" s="6" customFormat="1" ht="15" customHeight="1" x14ac:dyDescent="0.3">
      <c r="A5" s="39" t="s">
        <v>30</v>
      </c>
      <c r="B5" s="50" t="s">
        <v>22</v>
      </c>
      <c r="C5" s="40" t="s">
        <v>23</v>
      </c>
      <c r="D5" s="41" t="s">
        <v>24</v>
      </c>
      <c r="E5" s="41" t="s">
        <v>25</v>
      </c>
      <c r="F5" s="41" t="s">
        <v>43</v>
      </c>
      <c r="G5" s="41" t="s">
        <v>45</v>
      </c>
      <c r="H5" s="41" t="s">
        <v>41</v>
      </c>
      <c r="I5" s="51">
        <v>2019</v>
      </c>
      <c r="J5" s="51">
        <v>2020</v>
      </c>
      <c r="K5" s="51">
        <v>2021</v>
      </c>
      <c r="L5" s="51"/>
      <c r="M5" s="30"/>
      <c r="N5" s="30"/>
      <c r="O5" s="30"/>
      <c r="P5" s="30"/>
      <c r="Q5" s="30"/>
      <c r="R5" s="30"/>
      <c r="S5" s="10"/>
      <c r="T5" s="28"/>
      <c r="U5" s="29"/>
      <c r="V5" s="29"/>
      <c r="W5" s="29"/>
      <c r="X5" s="29"/>
      <c r="Y5" s="30"/>
      <c r="Z5" s="30"/>
      <c r="AA5" s="30"/>
      <c r="AB5" s="30"/>
      <c r="AC5" s="7"/>
      <c r="AD5" s="7"/>
      <c r="AE5" s="7"/>
      <c r="AF5" s="7"/>
    </row>
    <row r="6" spans="1:32" s="35" customFormat="1" ht="15" customHeight="1" x14ac:dyDescent="0.3">
      <c r="A6" s="62" t="s">
        <v>46</v>
      </c>
      <c r="B6" s="42">
        <f>SUM('AB Age_Location'!B8,'AB Age_Location'!L8,'AB Age_Location'!V8,'AB Age_Location'!AF8)</f>
        <v>5</v>
      </c>
      <c r="C6" s="42">
        <f>SUM('AB Age_Location'!C8,'AB Age_Location'!M8,'AB Age_Location'!W8,'AB Age_Location'!AG8)</f>
        <v>7</v>
      </c>
      <c r="D6" s="42">
        <f>SUM('AB Age_Location'!D8,'AB Age_Location'!N8,'AB Age_Location'!X8,'AB Age_Location'!AH8)</f>
        <v>7</v>
      </c>
      <c r="E6" s="42">
        <f>SUM('AB Age_Location'!E8,'AB Age_Location'!O8,'AB Age_Location'!Y8,'AB Age_Location'!AI8)</f>
        <v>7</v>
      </c>
      <c r="F6" s="42">
        <f>SUM('AB Age_Location'!F8,'AB Age_Location'!P8,'AB Age_Location'!Z8,'AB Age_Location'!AJ8)</f>
        <v>4</v>
      </c>
      <c r="G6" s="42">
        <f>SUM('AB Age_Location'!G8,'AB Age_Location'!Q8,'AB Age_Location'!AA8,'AB Age_Location'!AK8)</f>
        <v>7</v>
      </c>
      <c r="H6" s="42">
        <f t="shared" ref="H6:K21" si="0">SUM(H26+H46)</f>
        <v>9</v>
      </c>
      <c r="I6" s="42">
        <f>SUM(I26+I46)</f>
        <v>9</v>
      </c>
      <c r="J6" s="42">
        <f t="shared" si="0"/>
        <v>11</v>
      </c>
      <c r="K6" s="42">
        <f>SUM(K26+K46)</f>
        <v>7</v>
      </c>
      <c r="L6" s="32"/>
      <c r="M6" s="46"/>
      <c r="N6" s="50"/>
      <c r="O6" s="40"/>
      <c r="P6" s="41"/>
      <c r="Q6" s="41"/>
      <c r="R6" s="41"/>
      <c r="S6" s="41"/>
      <c r="T6" s="41"/>
      <c r="U6" s="51"/>
      <c r="V6" s="51"/>
      <c r="W6" s="51"/>
      <c r="X6" s="32"/>
      <c r="Y6" s="32"/>
      <c r="Z6" s="32"/>
      <c r="AA6" s="32"/>
      <c r="AB6" s="32"/>
      <c r="AC6" s="34"/>
      <c r="AD6" s="34"/>
      <c r="AE6" s="34"/>
      <c r="AF6" s="34"/>
    </row>
    <row r="7" spans="1:32" s="35" customFormat="1" ht="15" customHeight="1" x14ac:dyDescent="0.3">
      <c r="A7" s="62" t="s">
        <v>5</v>
      </c>
      <c r="B7" s="42">
        <f>SUM('AB Age_Location'!B9,'AB Age_Location'!L9,'AB Age_Location'!V9,'AB Age_Location'!AF9)</f>
        <v>44</v>
      </c>
      <c r="C7" s="42">
        <f>SUM('AB Age_Location'!C9,'AB Age_Location'!M9,'AB Age_Location'!W9,'AB Age_Location'!AG9)</f>
        <v>29</v>
      </c>
      <c r="D7" s="42">
        <f>SUM('AB Age_Location'!D9,'AB Age_Location'!N9,'AB Age_Location'!X9,'AB Age_Location'!AH9)</f>
        <v>39</v>
      </c>
      <c r="E7" s="42">
        <f>SUM('AB Age_Location'!E9,'AB Age_Location'!O9,'AB Age_Location'!Y9,'AB Age_Location'!AI9)</f>
        <v>28</v>
      </c>
      <c r="F7" s="42">
        <f>SUM('AB Age_Location'!F9,'AB Age_Location'!P9,'AB Age_Location'!Z9,'AB Age_Location'!AJ9)</f>
        <v>33</v>
      </c>
      <c r="G7" s="42">
        <f>SUM('AB Age_Location'!G9,'AB Age_Location'!Q9,'AB Age_Location'!AA9,'AB Age_Location'!AK9)</f>
        <v>29</v>
      </c>
      <c r="H7" s="42">
        <f t="shared" si="0"/>
        <v>38</v>
      </c>
      <c r="I7" s="42">
        <f t="shared" si="0"/>
        <v>25</v>
      </c>
      <c r="J7" s="42">
        <f t="shared" si="0"/>
        <v>34</v>
      </c>
      <c r="K7" s="42">
        <f t="shared" si="0"/>
        <v>32</v>
      </c>
      <c r="L7" s="32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32"/>
      <c r="Y7" s="32"/>
      <c r="Z7" s="32"/>
      <c r="AA7" s="32"/>
      <c r="AB7" s="32"/>
      <c r="AC7" s="34"/>
      <c r="AD7" s="34"/>
      <c r="AE7" s="34"/>
      <c r="AF7" s="34"/>
    </row>
    <row r="8" spans="1:32" s="35" customFormat="1" ht="15" customHeight="1" x14ac:dyDescent="0.3">
      <c r="A8" s="62" t="s">
        <v>6</v>
      </c>
      <c r="B8" s="42">
        <f>SUM('AB Age_Location'!B10,'AB Age_Location'!L10,'AB Age_Location'!V10,'AB Age_Location'!AF10)</f>
        <v>54</v>
      </c>
      <c r="C8" s="42">
        <f>SUM('AB Age_Location'!C10,'AB Age_Location'!M10,'AB Age_Location'!W10,'AB Age_Location'!AG10)</f>
        <v>39</v>
      </c>
      <c r="D8" s="42">
        <f>SUM('AB Age_Location'!D10,'AB Age_Location'!N10,'AB Age_Location'!X10,'AB Age_Location'!AH10)</f>
        <v>55</v>
      </c>
      <c r="E8" s="42">
        <f>SUM('AB Age_Location'!E10,'AB Age_Location'!O10,'AB Age_Location'!Y10,'AB Age_Location'!AI10)</f>
        <v>56</v>
      </c>
      <c r="F8" s="42">
        <f>SUM('AB Age_Location'!F10,'AB Age_Location'!P10,'AB Age_Location'!Z10,'AB Age_Location'!AJ10)</f>
        <v>48</v>
      </c>
      <c r="G8" s="42">
        <f>SUM('AB Age_Location'!G10,'AB Age_Location'!Q10,'AB Age_Location'!AA10,'AB Age_Location'!AK10)</f>
        <v>54</v>
      </c>
      <c r="H8" s="42">
        <f t="shared" si="0"/>
        <v>60</v>
      </c>
      <c r="I8" s="42">
        <f t="shared" si="0"/>
        <v>52</v>
      </c>
      <c r="J8" s="42">
        <f t="shared" si="0"/>
        <v>47</v>
      </c>
      <c r="K8" s="42">
        <f t="shared" si="0"/>
        <v>43</v>
      </c>
      <c r="L8" s="32"/>
      <c r="M8" s="47"/>
      <c r="N8" s="86"/>
      <c r="O8" s="86"/>
      <c r="P8" s="86"/>
      <c r="Q8" s="86"/>
      <c r="R8" s="86"/>
      <c r="S8" s="86"/>
      <c r="T8" s="86"/>
      <c r="U8" s="86"/>
      <c r="V8" s="86"/>
      <c r="W8" s="86"/>
      <c r="X8" s="32"/>
      <c r="Y8" s="32"/>
      <c r="Z8" s="32"/>
      <c r="AA8" s="32"/>
      <c r="AB8" s="32"/>
      <c r="AC8" s="34"/>
      <c r="AD8" s="34"/>
      <c r="AE8" s="34"/>
      <c r="AF8" s="34"/>
    </row>
    <row r="9" spans="1:32" s="35" customFormat="1" ht="15" customHeight="1" x14ac:dyDescent="0.3">
      <c r="A9" s="62" t="s">
        <v>7</v>
      </c>
      <c r="B9" s="42">
        <f>SUM('AB Age_Location'!B11,'AB Age_Location'!L11,'AB Age_Location'!V11,'AB Age_Location'!AF11)</f>
        <v>40</v>
      </c>
      <c r="C9" s="42">
        <f>SUM('AB Age_Location'!C11,'AB Age_Location'!M11,'AB Age_Location'!W11,'AB Age_Location'!AG11)</f>
        <v>64</v>
      </c>
      <c r="D9" s="42">
        <f>SUM('AB Age_Location'!D11,'AB Age_Location'!N11,'AB Age_Location'!X11,'AB Age_Location'!AH11)</f>
        <v>46</v>
      </c>
      <c r="E9" s="42">
        <f>SUM('AB Age_Location'!E11,'AB Age_Location'!O11,'AB Age_Location'!Y11,'AB Age_Location'!AI11)</f>
        <v>62</v>
      </c>
      <c r="F9" s="42">
        <f>SUM('AB Age_Location'!F11,'AB Age_Location'!P11,'AB Age_Location'!Z11,'AB Age_Location'!AJ11)</f>
        <v>63</v>
      </c>
      <c r="G9" s="42">
        <f>SUM('AB Age_Location'!G11,'AB Age_Location'!Q11,'AB Age_Location'!AA11,'AB Age_Location'!AK11)</f>
        <v>73</v>
      </c>
      <c r="H9" s="42">
        <f t="shared" si="0"/>
        <v>48</v>
      </c>
      <c r="I9" s="42">
        <f t="shared" si="0"/>
        <v>66</v>
      </c>
      <c r="J9" s="42">
        <f t="shared" si="0"/>
        <v>57</v>
      </c>
      <c r="K9" s="42">
        <f t="shared" si="0"/>
        <v>39</v>
      </c>
      <c r="L9" s="32"/>
      <c r="M9" s="49"/>
      <c r="N9" s="87"/>
      <c r="O9" s="87"/>
      <c r="P9" s="87"/>
      <c r="Q9" s="87"/>
      <c r="R9" s="87"/>
      <c r="S9" s="87"/>
      <c r="T9" s="87"/>
      <c r="U9" s="87"/>
      <c r="V9" s="87"/>
      <c r="W9" s="87"/>
      <c r="X9" s="32"/>
      <c r="Y9" s="32"/>
      <c r="Z9" s="32"/>
      <c r="AA9" s="32"/>
      <c r="AB9" s="32"/>
      <c r="AC9" s="34"/>
      <c r="AD9" s="34"/>
      <c r="AE9" s="34"/>
      <c r="AF9" s="34"/>
    </row>
    <row r="10" spans="1:32" s="35" customFormat="1" ht="15" customHeight="1" x14ac:dyDescent="0.3">
      <c r="A10" s="62" t="s">
        <v>8</v>
      </c>
      <c r="B10" s="42">
        <f>SUM('AB Age_Location'!B12,'AB Age_Location'!L12,'AB Age_Location'!V12,'AB Age_Location'!AF12)</f>
        <v>37</v>
      </c>
      <c r="C10" s="42">
        <f>SUM('AB Age_Location'!C12,'AB Age_Location'!M12,'AB Age_Location'!W12,'AB Age_Location'!AG12)</f>
        <v>49</v>
      </c>
      <c r="D10" s="42">
        <f>SUM('AB Age_Location'!D12,'AB Age_Location'!N12,'AB Age_Location'!X12,'AB Age_Location'!AH12)</f>
        <v>36</v>
      </c>
      <c r="E10" s="42">
        <f>SUM('AB Age_Location'!E12,'AB Age_Location'!O12,'AB Age_Location'!Y12,'AB Age_Location'!AI12)</f>
        <v>60</v>
      </c>
      <c r="F10" s="42">
        <f>SUM('AB Age_Location'!F12,'AB Age_Location'!P12,'AB Age_Location'!Z12,'AB Age_Location'!AJ12)</f>
        <v>52</v>
      </c>
      <c r="G10" s="42">
        <f>SUM('AB Age_Location'!G12,'AB Age_Location'!Q12,'AB Age_Location'!AA12,'AB Age_Location'!AK12)</f>
        <v>69</v>
      </c>
      <c r="H10" s="42">
        <f t="shared" si="0"/>
        <v>57</v>
      </c>
      <c r="I10" s="42">
        <f t="shared" si="0"/>
        <v>59</v>
      </c>
      <c r="J10" s="42">
        <f t="shared" si="0"/>
        <v>66</v>
      </c>
      <c r="K10" s="42">
        <f t="shared" si="0"/>
        <v>66</v>
      </c>
      <c r="L10" s="32"/>
      <c r="M10" s="79"/>
      <c r="N10" s="48"/>
      <c r="O10" s="32"/>
      <c r="P10" s="32"/>
      <c r="Q10" s="32"/>
      <c r="R10" s="32"/>
      <c r="S10" s="24"/>
      <c r="T10" s="31"/>
      <c r="U10" s="32"/>
      <c r="V10" s="32"/>
      <c r="W10" s="32"/>
      <c r="X10" s="32"/>
      <c r="Y10" s="32"/>
      <c r="Z10" s="32"/>
      <c r="AA10" s="32"/>
      <c r="AB10" s="32"/>
      <c r="AC10" s="34"/>
      <c r="AD10" s="34"/>
      <c r="AE10" s="34"/>
      <c r="AF10" s="34"/>
    </row>
    <row r="11" spans="1:32" s="35" customFormat="1" ht="15" customHeight="1" x14ac:dyDescent="0.3">
      <c r="A11" s="62" t="s">
        <v>9</v>
      </c>
      <c r="B11" s="42">
        <f>SUM('AB Age_Location'!B13,'AB Age_Location'!L13,'AB Age_Location'!V13,'AB Age_Location'!AF13)</f>
        <v>33</v>
      </c>
      <c r="C11" s="42">
        <f>SUM('AB Age_Location'!C13,'AB Age_Location'!M13,'AB Age_Location'!W13,'AB Age_Location'!AG13)</f>
        <v>34</v>
      </c>
      <c r="D11" s="42">
        <f>SUM('AB Age_Location'!D13,'AB Age_Location'!N13,'AB Age_Location'!X13,'AB Age_Location'!AH13)</f>
        <v>46</v>
      </c>
      <c r="E11" s="42">
        <f>SUM('AB Age_Location'!E13,'AB Age_Location'!O13,'AB Age_Location'!Y13,'AB Age_Location'!AI13)</f>
        <v>64</v>
      </c>
      <c r="F11" s="42">
        <f>SUM('AB Age_Location'!F13,'AB Age_Location'!P13,'AB Age_Location'!Z13,'AB Age_Location'!AJ13)</f>
        <v>49</v>
      </c>
      <c r="G11" s="42">
        <f>SUM('AB Age_Location'!G13,'AB Age_Location'!Q13,'AB Age_Location'!AA13,'AB Age_Location'!AK13)</f>
        <v>51</v>
      </c>
      <c r="H11" s="42">
        <f t="shared" si="0"/>
        <v>55</v>
      </c>
      <c r="I11" s="42">
        <f t="shared" si="0"/>
        <v>60</v>
      </c>
      <c r="J11" s="42">
        <f t="shared" si="0"/>
        <v>68</v>
      </c>
      <c r="K11" s="42">
        <f t="shared" si="0"/>
        <v>52</v>
      </c>
      <c r="L11" s="32"/>
      <c r="M11" s="47"/>
      <c r="N11" s="50"/>
      <c r="O11" s="40"/>
      <c r="P11" s="41"/>
      <c r="Q11" s="41"/>
      <c r="R11" s="41"/>
      <c r="S11" s="41"/>
      <c r="T11" s="41"/>
      <c r="U11" s="51"/>
      <c r="V11" s="51"/>
      <c r="W11" s="51"/>
      <c r="X11" s="32"/>
      <c r="Y11" s="32"/>
      <c r="Z11" s="32"/>
      <c r="AA11" s="32"/>
      <c r="AB11" s="32"/>
      <c r="AC11" s="34"/>
      <c r="AD11" s="34"/>
      <c r="AE11" s="34"/>
      <c r="AF11" s="34"/>
    </row>
    <row r="12" spans="1:32" s="35" customFormat="1" ht="15" customHeight="1" x14ac:dyDescent="0.3">
      <c r="A12" s="62" t="s">
        <v>10</v>
      </c>
      <c r="B12" s="42">
        <f>SUM('AB Age_Location'!B14,'AB Age_Location'!L14,'AB Age_Location'!V14,'AB Age_Location'!AF14)</f>
        <v>50</v>
      </c>
      <c r="C12" s="42">
        <f>SUM('AB Age_Location'!C14,'AB Age_Location'!M14,'AB Age_Location'!W14,'AB Age_Location'!AG14)</f>
        <v>47</v>
      </c>
      <c r="D12" s="42">
        <f>SUM('AB Age_Location'!D14,'AB Age_Location'!N14,'AB Age_Location'!X14,'AB Age_Location'!AH14)</f>
        <v>49</v>
      </c>
      <c r="E12" s="42">
        <f>SUM('AB Age_Location'!E14,'AB Age_Location'!O14,'AB Age_Location'!Y14,'AB Age_Location'!AI14)</f>
        <v>62</v>
      </c>
      <c r="F12" s="42">
        <f>SUM('AB Age_Location'!F14,'AB Age_Location'!P14,'AB Age_Location'!Z14,'AB Age_Location'!AJ14)</f>
        <v>64</v>
      </c>
      <c r="G12" s="42">
        <f>SUM('AB Age_Location'!G14,'AB Age_Location'!Q14,'AB Age_Location'!AA14,'AB Age_Location'!AK14)</f>
        <v>50</v>
      </c>
      <c r="H12" s="42">
        <f t="shared" si="0"/>
        <v>53</v>
      </c>
      <c r="I12" s="42">
        <f t="shared" si="0"/>
        <v>49</v>
      </c>
      <c r="J12" s="42">
        <f t="shared" si="0"/>
        <v>57</v>
      </c>
      <c r="K12" s="42">
        <f t="shared" si="0"/>
        <v>52</v>
      </c>
      <c r="L12" s="32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32"/>
      <c r="Y12" s="32"/>
      <c r="Z12" s="32"/>
      <c r="AA12" s="32"/>
      <c r="AB12" s="32"/>
      <c r="AC12" s="34"/>
      <c r="AD12" s="34"/>
      <c r="AE12" s="34"/>
      <c r="AF12" s="34"/>
    </row>
    <row r="13" spans="1:32" s="35" customFormat="1" ht="15" customHeight="1" x14ac:dyDescent="0.3">
      <c r="A13" s="62" t="s">
        <v>11</v>
      </c>
      <c r="B13" s="42">
        <f>SUM('AB Age_Location'!B15,'AB Age_Location'!L15,'AB Age_Location'!V15,'AB Age_Location'!AF15)</f>
        <v>63</v>
      </c>
      <c r="C13" s="42">
        <f>SUM('AB Age_Location'!C15,'AB Age_Location'!M15,'AB Age_Location'!W15,'AB Age_Location'!AG15)</f>
        <v>57</v>
      </c>
      <c r="D13" s="42">
        <f>SUM('AB Age_Location'!D15,'AB Age_Location'!N15,'AB Age_Location'!X15,'AB Age_Location'!AH15)</f>
        <v>57</v>
      </c>
      <c r="E13" s="42">
        <f>SUM('AB Age_Location'!E15,'AB Age_Location'!O15,'AB Age_Location'!Y15,'AB Age_Location'!AI15)</f>
        <v>75</v>
      </c>
      <c r="F13" s="42">
        <f>SUM('AB Age_Location'!F15,'AB Age_Location'!P15,'AB Age_Location'!Z15,'AB Age_Location'!AJ15)</f>
        <v>49</v>
      </c>
      <c r="G13" s="42">
        <f>SUM('AB Age_Location'!G15,'AB Age_Location'!Q15,'AB Age_Location'!AA15,'AB Age_Location'!AK15)</f>
        <v>71</v>
      </c>
      <c r="H13" s="42">
        <f t="shared" si="0"/>
        <v>53</v>
      </c>
      <c r="I13" s="42">
        <f t="shared" si="0"/>
        <v>52</v>
      </c>
      <c r="J13" s="42">
        <f t="shared" si="0"/>
        <v>50</v>
      </c>
      <c r="K13" s="42">
        <f t="shared" si="0"/>
        <v>47</v>
      </c>
      <c r="L13" s="32"/>
      <c r="M13" s="32"/>
      <c r="N13" s="32"/>
      <c r="O13" s="32"/>
      <c r="P13" s="32"/>
      <c r="Q13" s="32"/>
      <c r="R13" s="32"/>
      <c r="S13" s="88"/>
      <c r="T13" s="88"/>
      <c r="U13" s="88"/>
      <c r="V13" s="88"/>
      <c r="W13" s="88"/>
      <c r="X13" s="32"/>
      <c r="Y13" s="32"/>
      <c r="Z13" s="32"/>
      <c r="AA13" s="32"/>
      <c r="AB13" s="32"/>
      <c r="AC13" s="34"/>
      <c r="AD13" s="34"/>
      <c r="AE13" s="34"/>
      <c r="AF13" s="34"/>
    </row>
    <row r="14" spans="1:32" s="35" customFormat="1" ht="15" customHeight="1" x14ac:dyDescent="0.3">
      <c r="A14" s="62" t="s">
        <v>12</v>
      </c>
      <c r="B14" s="42">
        <f>SUM('AB Age_Location'!B16,'AB Age_Location'!L16,'AB Age_Location'!V16,'AB Age_Location'!AF16)</f>
        <v>49</v>
      </c>
      <c r="C14" s="42">
        <f>SUM('AB Age_Location'!C16,'AB Age_Location'!M16,'AB Age_Location'!W16,'AB Age_Location'!AG16)</f>
        <v>65</v>
      </c>
      <c r="D14" s="42">
        <f>SUM('AB Age_Location'!D16,'AB Age_Location'!N16,'AB Age_Location'!X16,'AB Age_Location'!AH16)</f>
        <v>59</v>
      </c>
      <c r="E14" s="42">
        <f>SUM('AB Age_Location'!E16,'AB Age_Location'!O16,'AB Age_Location'!Y16,'AB Age_Location'!AI16)</f>
        <v>63</v>
      </c>
      <c r="F14" s="42">
        <f>SUM('AB Age_Location'!F16,'AB Age_Location'!P16,'AB Age_Location'!Z16,'AB Age_Location'!AJ16)</f>
        <v>66</v>
      </c>
      <c r="G14" s="42">
        <f>SUM('AB Age_Location'!G16,'AB Age_Location'!Q16,'AB Age_Location'!AA16,'AB Age_Location'!AK16)</f>
        <v>62</v>
      </c>
      <c r="H14" s="42">
        <f t="shared" si="0"/>
        <v>63</v>
      </c>
      <c r="I14" s="42">
        <f t="shared" si="0"/>
        <v>52</v>
      </c>
      <c r="J14" s="42">
        <f t="shared" si="0"/>
        <v>45</v>
      </c>
      <c r="K14" s="42">
        <f t="shared" si="0"/>
        <v>37</v>
      </c>
      <c r="L14" s="32"/>
      <c r="M14" s="32"/>
      <c r="N14" s="32"/>
      <c r="O14" s="32"/>
      <c r="P14" s="32"/>
      <c r="Q14" s="32"/>
      <c r="R14" s="32"/>
      <c r="S14" s="27"/>
      <c r="T14" s="27"/>
      <c r="U14" s="27"/>
      <c r="V14" s="27"/>
      <c r="W14" s="27"/>
      <c r="X14" s="32"/>
      <c r="Y14" s="32"/>
      <c r="Z14" s="32"/>
      <c r="AA14" s="32"/>
      <c r="AB14" s="32"/>
      <c r="AC14" s="34"/>
      <c r="AD14" s="34"/>
      <c r="AE14" s="34"/>
      <c r="AF14" s="34"/>
    </row>
    <row r="15" spans="1:32" s="35" customFormat="1" ht="15" customHeight="1" x14ac:dyDescent="0.3">
      <c r="A15" s="62" t="s">
        <v>13</v>
      </c>
      <c r="B15" s="42">
        <f>SUM('AB Age_Location'!B17,'AB Age_Location'!L17,'AB Age_Location'!V17,'AB Age_Location'!AF17)</f>
        <v>46</v>
      </c>
      <c r="C15" s="42">
        <f>SUM('AB Age_Location'!C17,'AB Age_Location'!M17,'AB Age_Location'!W17,'AB Age_Location'!AG17)</f>
        <v>48</v>
      </c>
      <c r="D15" s="42">
        <f>SUM('AB Age_Location'!D17,'AB Age_Location'!N17,'AB Age_Location'!X17,'AB Age_Location'!AH17)</f>
        <v>62</v>
      </c>
      <c r="E15" s="42">
        <f>SUM('AB Age_Location'!E17,'AB Age_Location'!O17,'AB Age_Location'!Y17,'AB Age_Location'!AI17)</f>
        <v>64</v>
      </c>
      <c r="F15" s="42">
        <f>SUM('AB Age_Location'!F17,'AB Age_Location'!P17,'AB Age_Location'!Z17,'AB Age_Location'!AJ17)</f>
        <v>66</v>
      </c>
      <c r="G15" s="42">
        <f>SUM('AB Age_Location'!G17,'AB Age_Location'!Q17,'AB Age_Location'!AA17,'AB Age_Location'!AK17)</f>
        <v>46</v>
      </c>
      <c r="H15" s="42">
        <f t="shared" si="0"/>
        <v>59</v>
      </c>
      <c r="I15" s="42">
        <f t="shared" si="0"/>
        <v>69</v>
      </c>
      <c r="J15" s="42">
        <f t="shared" si="0"/>
        <v>59</v>
      </c>
      <c r="K15" s="42">
        <f t="shared" si="0"/>
        <v>40</v>
      </c>
      <c r="L15" s="32"/>
      <c r="M15" s="32"/>
      <c r="N15" s="32"/>
      <c r="O15" s="32"/>
      <c r="P15" s="32"/>
      <c r="Q15" s="32"/>
      <c r="R15" s="32"/>
      <c r="S15" s="24"/>
      <c r="T15" s="31"/>
      <c r="U15" s="32"/>
      <c r="V15" s="32"/>
      <c r="W15" s="32"/>
      <c r="X15" s="32"/>
      <c r="Y15" s="32"/>
      <c r="Z15" s="32"/>
      <c r="AA15" s="32"/>
      <c r="AB15" s="32"/>
      <c r="AC15" s="34"/>
      <c r="AD15" s="34"/>
      <c r="AE15" s="34"/>
      <c r="AF15" s="34"/>
    </row>
    <row r="16" spans="1:32" s="35" customFormat="1" ht="15" customHeight="1" x14ac:dyDescent="0.3">
      <c r="A16" s="62" t="s">
        <v>14</v>
      </c>
      <c r="B16" s="42">
        <f>SUM('AB Age_Location'!B18,'AB Age_Location'!L18,'AB Age_Location'!V18,'AB Age_Location'!AF18)</f>
        <v>29</v>
      </c>
      <c r="C16" s="42">
        <f>SUM('AB Age_Location'!C18,'AB Age_Location'!M18,'AB Age_Location'!W18,'AB Age_Location'!AG18)</f>
        <v>42</v>
      </c>
      <c r="D16" s="42">
        <f>SUM('AB Age_Location'!D18,'AB Age_Location'!N18,'AB Age_Location'!X18,'AB Age_Location'!AH18)</f>
        <v>38</v>
      </c>
      <c r="E16" s="42">
        <f>SUM('AB Age_Location'!E18,'AB Age_Location'!O18,'AB Age_Location'!Y18,'AB Age_Location'!AI18)</f>
        <v>51</v>
      </c>
      <c r="F16" s="42">
        <f>SUM('AB Age_Location'!F18,'AB Age_Location'!P18,'AB Age_Location'!Z18,'AB Age_Location'!AJ18)</f>
        <v>41</v>
      </c>
      <c r="G16" s="42">
        <f>SUM('AB Age_Location'!G18,'AB Age_Location'!Q18,'AB Age_Location'!AA18,'AB Age_Location'!AK18)</f>
        <v>56</v>
      </c>
      <c r="H16" s="42">
        <f t="shared" si="0"/>
        <v>62</v>
      </c>
      <c r="I16" s="42">
        <f t="shared" si="0"/>
        <v>49</v>
      </c>
      <c r="J16" s="42">
        <f t="shared" si="0"/>
        <v>49</v>
      </c>
      <c r="K16" s="42">
        <f t="shared" si="0"/>
        <v>40</v>
      </c>
      <c r="L16" s="32"/>
      <c r="M16" s="32"/>
      <c r="N16" s="32"/>
      <c r="O16" s="32"/>
      <c r="P16" s="32"/>
      <c r="Q16" s="32"/>
      <c r="R16" s="32"/>
      <c r="S16" s="24"/>
      <c r="T16" s="31"/>
      <c r="U16" s="32"/>
      <c r="V16" s="32"/>
      <c r="W16" s="32"/>
      <c r="X16" s="32"/>
      <c r="Y16" s="32"/>
      <c r="Z16" s="32"/>
      <c r="AA16" s="32"/>
      <c r="AB16" s="32"/>
      <c r="AC16" s="34"/>
      <c r="AD16" s="34"/>
      <c r="AE16" s="34"/>
      <c r="AF16" s="34"/>
    </row>
    <row r="17" spans="1:32" s="35" customFormat="1" ht="15" customHeight="1" x14ac:dyDescent="0.3">
      <c r="A17" s="62" t="s">
        <v>15</v>
      </c>
      <c r="B17" s="42">
        <f>SUM('AB Age_Location'!B19,'AB Age_Location'!L19,'AB Age_Location'!V19,'AB Age_Location'!AF19)</f>
        <v>18</v>
      </c>
      <c r="C17" s="42">
        <f>SUM('AB Age_Location'!C19,'AB Age_Location'!M19,'AB Age_Location'!W19,'AB Age_Location'!AG19)</f>
        <v>16</v>
      </c>
      <c r="D17" s="42">
        <f>SUM('AB Age_Location'!D19,'AB Age_Location'!N19,'AB Age_Location'!X19,'AB Age_Location'!AH19)</f>
        <v>19</v>
      </c>
      <c r="E17" s="42">
        <f>SUM('AB Age_Location'!E19,'AB Age_Location'!O19,'AB Age_Location'!Y19,'AB Age_Location'!AI19)</f>
        <v>28</v>
      </c>
      <c r="F17" s="42">
        <f>SUM('AB Age_Location'!F19,'AB Age_Location'!P19,'AB Age_Location'!Z19,'AB Age_Location'!AJ19)</f>
        <v>25</v>
      </c>
      <c r="G17" s="42">
        <f>SUM('AB Age_Location'!G19,'AB Age_Location'!Q19,'AB Age_Location'!AA19,'AB Age_Location'!AK19)</f>
        <v>26</v>
      </c>
      <c r="H17" s="42">
        <f t="shared" si="0"/>
        <v>29</v>
      </c>
      <c r="I17" s="42">
        <f t="shared" si="0"/>
        <v>27</v>
      </c>
      <c r="J17" s="42">
        <f t="shared" si="0"/>
        <v>24</v>
      </c>
      <c r="K17" s="42">
        <f t="shared" si="0"/>
        <v>29</v>
      </c>
      <c r="L17" s="32"/>
      <c r="M17" s="32"/>
      <c r="N17" s="32"/>
      <c r="O17" s="32"/>
      <c r="P17" s="32"/>
      <c r="Q17" s="32"/>
      <c r="R17" s="32"/>
      <c r="S17" s="24"/>
      <c r="T17" s="31"/>
      <c r="U17" s="32"/>
      <c r="V17" s="32"/>
      <c r="W17" s="32"/>
      <c r="X17" s="32"/>
      <c r="Y17" s="32"/>
      <c r="Z17" s="32"/>
      <c r="AA17" s="32"/>
      <c r="AB17" s="32"/>
      <c r="AC17" s="34"/>
      <c r="AD17" s="34"/>
      <c r="AE17" s="34"/>
      <c r="AF17" s="34"/>
    </row>
    <row r="18" spans="1:32" s="35" customFormat="1" ht="15" customHeight="1" x14ac:dyDescent="0.3">
      <c r="A18" s="62" t="s">
        <v>16</v>
      </c>
      <c r="B18" s="42">
        <f>SUM('AB Age_Location'!B20,'AB Age_Location'!L20,'AB Age_Location'!V20,'AB Age_Location'!AF20)</f>
        <v>16</v>
      </c>
      <c r="C18" s="42">
        <f>SUM('AB Age_Location'!C20,'AB Age_Location'!M20,'AB Age_Location'!W20,'AB Age_Location'!AG20)</f>
        <v>15</v>
      </c>
      <c r="D18" s="42">
        <f>SUM('AB Age_Location'!D20,'AB Age_Location'!N20,'AB Age_Location'!X20,'AB Age_Location'!AH20)</f>
        <v>12</v>
      </c>
      <c r="E18" s="42">
        <f>SUM('AB Age_Location'!E20,'AB Age_Location'!O20,'AB Age_Location'!Y20,'AB Age_Location'!AI20)</f>
        <v>19</v>
      </c>
      <c r="F18" s="42">
        <f>SUM('AB Age_Location'!F20,'AB Age_Location'!P20,'AB Age_Location'!Z20,'AB Age_Location'!AJ20)</f>
        <v>14</v>
      </c>
      <c r="G18" s="42">
        <f>SUM('AB Age_Location'!G20,'AB Age_Location'!Q20,'AB Age_Location'!AA20,'AB Age_Location'!AK20)</f>
        <v>19</v>
      </c>
      <c r="H18" s="42">
        <f t="shared" si="0"/>
        <v>23</v>
      </c>
      <c r="I18" s="42">
        <f t="shared" si="0"/>
        <v>13</v>
      </c>
      <c r="J18" s="42">
        <f t="shared" si="0"/>
        <v>9</v>
      </c>
      <c r="K18" s="42">
        <f t="shared" si="0"/>
        <v>15</v>
      </c>
      <c r="L18" s="32"/>
      <c r="M18" s="32"/>
      <c r="N18" s="32"/>
      <c r="O18" s="32"/>
      <c r="P18" s="32"/>
      <c r="Q18" s="32"/>
      <c r="R18" s="32"/>
      <c r="S18" s="24"/>
      <c r="T18" s="31"/>
      <c r="U18" s="32"/>
      <c r="V18" s="32"/>
      <c r="W18" s="32"/>
      <c r="X18" s="32"/>
      <c r="Y18" s="32"/>
      <c r="Z18" s="32"/>
      <c r="AA18" s="32"/>
      <c r="AB18" s="32"/>
      <c r="AC18" s="34"/>
      <c r="AD18" s="34"/>
      <c r="AE18" s="34"/>
      <c r="AF18" s="34"/>
    </row>
    <row r="19" spans="1:32" s="35" customFormat="1" ht="15" customHeight="1" x14ac:dyDescent="0.3">
      <c r="A19" s="62" t="s">
        <v>17</v>
      </c>
      <c r="B19" s="42">
        <f>SUM('AB Age_Location'!B21,'AB Age_Location'!L21,'AB Age_Location'!V21,'AB Age_Location'!AF21)</f>
        <v>9</v>
      </c>
      <c r="C19" s="42">
        <f>SUM('AB Age_Location'!C21,'AB Age_Location'!M21,'AB Age_Location'!W21,'AB Age_Location'!AG21)</f>
        <v>5</v>
      </c>
      <c r="D19" s="42">
        <f>SUM('AB Age_Location'!D21,'AB Age_Location'!N21,'AB Age_Location'!X21,'AB Age_Location'!AH21)</f>
        <v>8</v>
      </c>
      <c r="E19" s="42">
        <f>SUM('AB Age_Location'!E21,'AB Age_Location'!O21,'AB Age_Location'!Y21,'AB Age_Location'!AI21)</f>
        <v>16</v>
      </c>
      <c r="F19" s="42">
        <f>SUM('AB Age_Location'!F21,'AB Age_Location'!P21,'AB Age_Location'!Z21,'AB Age_Location'!AJ21)</f>
        <v>16</v>
      </c>
      <c r="G19" s="42">
        <f>SUM('AB Age_Location'!G21,'AB Age_Location'!Q21,'AB Age_Location'!AA21,'AB Age_Location'!AK21)</f>
        <v>13</v>
      </c>
      <c r="H19" s="42">
        <f t="shared" si="0"/>
        <v>7</v>
      </c>
      <c r="I19" s="42">
        <f t="shared" si="0"/>
        <v>7</v>
      </c>
      <c r="J19" s="42">
        <f t="shared" si="0"/>
        <v>12</v>
      </c>
      <c r="K19" s="42">
        <f t="shared" si="0"/>
        <v>13</v>
      </c>
      <c r="L19" s="32"/>
      <c r="M19" s="32"/>
      <c r="N19" s="32"/>
      <c r="O19" s="32"/>
      <c r="P19" s="32"/>
      <c r="Q19" s="32"/>
      <c r="R19" s="32"/>
      <c r="S19" s="24"/>
      <c r="T19" s="31"/>
      <c r="U19" s="32"/>
      <c r="V19" s="32"/>
      <c r="W19" s="32"/>
      <c r="X19" s="32"/>
      <c r="Y19" s="32"/>
      <c r="Z19" s="32"/>
      <c r="AA19" s="32"/>
      <c r="AB19" s="32"/>
      <c r="AC19" s="34"/>
      <c r="AD19" s="34"/>
      <c r="AE19" s="34"/>
      <c r="AF19" s="34"/>
    </row>
    <row r="20" spans="1:32" s="35" customFormat="1" ht="15" customHeight="1" x14ac:dyDescent="0.3">
      <c r="A20" s="62" t="s">
        <v>18</v>
      </c>
      <c r="B20" s="42">
        <f>SUM('AB Age_Location'!B22,'AB Age_Location'!L22,'AB Age_Location'!V22,'AB Age_Location'!AF22)</f>
        <v>7</v>
      </c>
      <c r="C20" s="42">
        <f>SUM('AB Age_Location'!C22,'AB Age_Location'!M22,'AB Age_Location'!W22,'AB Age_Location'!AG22)</f>
        <v>10</v>
      </c>
      <c r="D20" s="42">
        <f>SUM('AB Age_Location'!D22,'AB Age_Location'!N22,'AB Age_Location'!X22,'AB Age_Location'!AH22)</f>
        <v>8</v>
      </c>
      <c r="E20" s="42">
        <f>SUM('AB Age_Location'!E22,'AB Age_Location'!O22,'AB Age_Location'!Y22,'AB Age_Location'!AI22)</f>
        <v>10</v>
      </c>
      <c r="F20" s="42">
        <f>SUM('AB Age_Location'!F22,'AB Age_Location'!P22,'AB Age_Location'!Z22,'AB Age_Location'!AJ22)</f>
        <v>11</v>
      </c>
      <c r="G20" s="42">
        <f>SUM('AB Age_Location'!G22,'AB Age_Location'!Q22,'AB Age_Location'!AA22,'AB Age_Location'!AK22)</f>
        <v>11</v>
      </c>
      <c r="H20" s="42">
        <f t="shared" si="0"/>
        <v>7</v>
      </c>
      <c r="I20" s="42">
        <f t="shared" si="0"/>
        <v>6</v>
      </c>
      <c r="J20" s="42">
        <f t="shared" si="0"/>
        <v>11</v>
      </c>
      <c r="K20" s="42">
        <f t="shared" si="0"/>
        <v>5</v>
      </c>
      <c r="L20" s="32"/>
      <c r="M20" s="32"/>
      <c r="N20" s="32"/>
      <c r="O20" s="32"/>
      <c r="P20" s="32"/>
      <c r="Q20" s="32"/>
      <c r="R20" s="32"/>
      <c r="S20" s="24"/>
      <c r="T20" s="31"/>
      <c r="U20" s="32"/>
      <c r="V20" s="32"/>
      <c r="W20" s="32"/>
      <c r="X20" s="32"/>
      <c r="Y20" s="32"/>
      <c r="Z20" s="32"/>
      <c r="AA20" s="32"/>
      <c r="AB20" s="32"/>
      <c r="AC20" s="34"/>
      <c r="AD20" s="34"/>
      <c r="AE20" s="34"/>
      <c r="AF20" s="34"/>
    </row>
    <row r="21" spans="1:32" s="35" customFormat="1" ht="15" customHeight="1" x14ac:dyDescent="0.3">
      <c r="A21" s="62" t="s">
        <v>19</v>
      </c>
      <c r="B21" s="42">
        <f>SUM('AB Age_Location'!B23,'AB Age_Location'!L23,'AB Age_Location'!V23,'AB Age_Location'!AF23)</f>
        <v>5</v>
      </c>
      <c r="C21" s="42">
        <f>SUM('AB Age_Location'!C23,'AB Age_Location'!M23,'AB Age_Location'!W23,'AB Age_Location'!AG23)</f>
        <v>10</v>
      </c>
      <c r="D21" s="42">
        <f>SUM('AB Age_Location'!D23,'AB Age_Location'!N23,'AB Age_Location'!X23,'AB Age_Location'!AH23)</f>
        <v>6</v>
      </c>
      <c r="E21" s="42">
        <f>SUM('AB Age_Location'!E23,'AB Age_Location'!O23,'AB Age_Location'!Y23,'AB Age_Location'!AI23)</f>
        <v>3</v>
      </c>
      <c r="F21" s="42">
        <f>SUM('AB Age_Location'!F23,'AB Age_Location'!P23,'AB Age_Location'!Z23,'AB Age_Location'!AJ23)</f>
        <v>8</v>
      </c>
      <c r="G21" s="42">
        <f>SUM('AB Age_Location'!G23,'AB Age_Location'!Q23,'AB Age_Location'!AA23,'AB Age_Location'!AK23)</f>
        <v>10</v>
      </c>
      <c r="H21" s="42">
        <f t="shared" si="0"/>
        <v>7</v>
      </c>
      <c r="I21" s="42">
        <f t="shared" si="0"/>
        <v>9</v>
      </c>
      <c r="J21" s="42">
        <f t="shared" si="0"/>
        <v>13</v>
      </c>
      <c r="K21" s="42">
        <f t="shared" si="0"/>
        <v>6</v>
      </c>
      <c r="L21" s="32"/>
      <c r="M21" s="32"/>
      <c r="N21" s="32"/>
      <c r="O21" s="32"/>
      <c r="P21" s="32"/>
      <c r="Q21" s="32"/>
      <c r="R21" s="32"/>
      <c r="S21" s="24"/>
      <c r="T21" s="31"/>
      <c r="U21" s="32"/>
      <c r="V21" s="32"/>
      <c r="W21" s="32"/>
      <c r="X21" s="32"/>
      <c r="Y21" s="32"/>
      <c r="Z21" s="32"/>
      <c r="AA21" s="32"/>
      <c r="AB21" s="32"/>
      <c r="AC21" s="34"/>
      <c r="AD21" s="34"/>
      <c r="AE21" s="34"/>
      <c r="AF21" s="34"/>
    </row>
    <row r="22" spans="1:32" s="6" customFormat="1" ht="15" customHeight="1" x14ac:dyDescent="0.3">
      <c r="A22" s="63" t="s">
        <v>31</v>
      </c>
      <c r="B22" s="53">
        <f t="shared" ref="B22:K22" si="1">SUM(B6:B21)</f>
        <v>505</v>
      </c>
      <c r="C22" s="53">
        <f t="shared" si="1"/>
        <v>537</v>
      </c>
      <c r="D22" s="53">
        <f t="shared" si="1"/>
        <v>547</v>
      </c>
      <c r="E22" s="53">
        <f t="shared" si="1"/>
        <v>668</v>
      </c>
      <c r="F22" s="53">
        <f t="shared" si="1"/>
        <v>609</v>
      </c>
      <c r="G22" s="53">
        <f t="shared" si="1"/>
        <v>647</v>
      </c>
      <c r="H22" s="53">
        <f t="shared" si="1"/>
        <v>630</v>
      </c>
      <c r="I22" s="53">
        <f t="shared" si="1"/>
        <v>604</v>
      </c>
      <c r="J22" s="53">
        <f t="shared" si="1"/>
        <v>612</v>
      </c>
      <c r="K22" s="53">
        <f t="shared" si="1"/>
        <v>523</v>
      </c>
      <c r="L22" s="33"/>
      <c r="M22" s="33"/>
      <c r="N22" s="33"/>
      <c r="O22" s="33"/>
      <c r="P22" s="33"/>
      <c r="Q22" s="33"/>
      <c r="R22" s="33"/>
      <c r="S22" s="10"/>
      <c r="T22" s="29"/>
      <c r="U22" s="33"/>
      <c r="V22" s="33"/>
      <c r="W22" s="33"/>
      <c r="X22" s="33"/>
      <c r="Y22" s="33"/>
      <c r="Z22" s="33"/>
      <c r="AA22" s="33"/>
      <c r="AB22" s="33"/>
      <c r="AC22" s="7"/>
      <c r="AD22" s="7"/>
      <c r="AE22" s="7"/>
      <c r="AF22" s="7"/>
    </row>
    <row r="23" spans="1:32" s="6" customFormat="1" ht="15" customHeight="1" x14ac:dyDescent="0.3">
      <c r="A23" s="64" t="s">
        <v>32</v>
      </c>
      <c r="B23" s="27">
        <f>'[2]1710000501-eng (46)'!B$10/100000</f>
        <v>38.745480000000001</v>
      </c>
      <c r="C23" s="27">
        <f>'[2]1710000501-eng (46)'!C$10/100000</f>
        <v>39.810110000000002</v>
      </c>
      <c r="D23" s="27">
        <f>'[2]1710000501-eng (46)'!D$10/100000</f>
        <v>40.836480000000002</v>
      </c>
      <c r="E23" s="27">
        <f>'[2]1710000501-eng (46)'!E$10/100000</f>
        <v>41.44491</v>
      </c>
      <c r="F23" s="27">
        <f>'[2]1710000501-eng (46)'!F$10/100000</f>
        <v>41.960610000000003</v>
      </c>
      <c r="G23" s="27">
        <f>'[1]1710000501-eng (49)'!EG$13/100000</f>
        <v>42.411000000000001</v>
      </c>
      <c r="H23" s="27">
        <f>'[1]1710000501-eng (49)'!EH$13/100000</f>
        <v>42.982750000000003</v>
      </c>
      <c r="I23" s="27">
        <f>'[1]1710000501-eng (49)'!EI$13/100000</f>
        <v>43.62576</v>
      </c>
      <c r="J23" s="27">
        <f>'[1]1710000501-eng (49)'!EJ$13/100000</f>
        <v>44.200290000000003</v>
      </c>
      <c r="K23" s="27">
        <f>'[1]1710000501-eng (49)'!EK$13/100000</f>
        <v>44.428789999999999</v>
      </c>
      <c r="L23" s="24"/>
      <c r="M23" s="24"/>
      <c r="N23" s="24"/>
      <c r="O23" s="24"/>
      <c r="P23" s="24"/>
      <c r="Q23" s="24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7"/>
      <c r="AC23" s="7"/>
      <c r="AD23" s="7"/>
      <c r="AE23" s="7"/>
      <c r="AF23" s="7"/>
    </row>
    <row r="24" spans="1:32" s="6" customFormat="1" ht="15" customHeight="1" x14ac:dyDescent="0.3">
      <c r="A24" s="65" t="s">
        <v>40</v>
      </c>
      <c r="B24" s="66">
        <f>B22/B23</f>
        <v>13.033778391698851</v>
      </c>
      <c r="C24" s="66">
        <f t="shared" ref="C24:K24" si="2">C22/C23</f>
        <v>13.489035825321759</v>
      </c>
      <c r="D24" s="66">
        <f t="shared" si="2"/>
        <v>13.394886141019009</v>
      </c>
      <c r="E24" s="66">
        <f t="shared" si="2"/>
        <v>16.117781411517122</v>
      </c>
      <c r="F24" s="66">
        <f t="shared" si="2"/>
        <v>14.513611694396243</v>
      </c>
      <c r="G24" s="66">
        <f t="shared" si="2"/>
        <v>15.255476173634198</v>
      </c>
      <c r="H24" s="66">
        <f t="shared" si="2"/>
        <v>14.657042650830856</v>
      </c>
      <c r="I24" s="66">
        <f t="shared" si="2"/>
        <v>13.845031009201902</v>
      </c>
      <c r="J24" s="66">
        <f t="shared" si="2"/>
        <v>13.846063000944111</v>
      </c>
      <c r="K24" s="66">
        <f t="shared" si="2"/>
        <v>11.771646268106783</v>
      </c>
      <c r="L24" s="24"/>
      <c r="M24" s="24"/>
      <c r="N24" s="24"/>
      <c r="O24" s="24"/>
      <c r="P24" s="24"/>
      <c r="Q24" s="24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7"/>
      <c r="AC24" s="7"/>
      <c r="AD24" s="7"/>
      <c r="AE24" s="7"/>
      <c r="AF24" s="7"/>
    </row>
    <row r="25" spans="1:32" s="6" customFormat="1" ht="15" customHeight="1" x14ac:dyDescent="0.3">
      <c r="A25" s="67" t="s">
        <v>34</v>
      </c>
      <c r="B25" s="68"/>
      <c r="C25" s="69" t="s">
        <v>23</v>
      </c>
      <c r="D25" s="70" t="s">
        <v>24</v>
      </c>
      <c r="E25" s="70" t="s">
        <v>25</v>
      </c>
      <c r="F25" s="70" t="s">
        <v>43</v>
      </c>
      <c r="G25" s="70" t="s">
        <v>45</v>
      </c>
      <c r="H25" s="70" t="s">
        <v>41</v>
      </c>
      <c r="I25" s="51">
        <v>2019</v>
      </c>
      <c r="J25" s="51">
        <v>2020</v>
      </c>
      <c r="K25" s="51">
        <v>2021</v>
      </c>
      <c r="L25" s="24"/>
      <c r="M25" s="24"/>
      <c r="N25" s="24"/>
      <c r="O25" s="24"/>
      <c r="P25" s="24"/>
      <c r="Q25" s="24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7"/>
      <c r="AC25" s="7"/>
      <c r="AD25" s="7"/>
      <c r="AE25" s="7"/>
      <c r="AF25" s="7"/>
    </row>
    <row r="26" spans="1:32" s="6" customFormat="1" ht="15" customHeight="1" x14ac:dyDescent="0.3">
      <c r="A26" s="62" t="s">
        <v>46</v>
      </c>
      <c r="B26" s="37"/>
      <c r="C26" s="38">
        <f>[3]Sheet1!$B7</f>
        <v>4</v>
      </c>
      <c r="D26" s="38">
        <f>[4]Sheet1!$B7</f>
        <v>2</v>
      </c>
      <c r="E26" s="38">
        <f>[5]Sheet1!$B7</f>
        <v>3</v>
      </c>
      <c r="F26" s="38">
        <f>[6]Sheet1!$B7</f>
        <v>3</v>
      </c>
      <c r="G26" s="12">
        <f>[7]Sheet1!$B6</f>
        <v>3</v>
      </c>
      <c r="H26" s="12">
        <f>[8]Sheet1!$B6</f>
        <v>5</v>
      </c>
      <c r="I26" s="38">
        <f>[9]Sheet1!$B6</f>
        <v>4</v>
      </c>
      <c r="J26" s="12">
        <v>8</v>
      </c>
      <c r="K26" s="12">
        <v>1</v>
      </c>
      <c r="L26" s="24"/>
      <c r="M26" s="24"/>
      <c r="N26" s="24"/>
      <c r="O26" s="24"/>
      <c r="P26" s="24"/>
      <c r="Q26" s="24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7"/>
      <c r="AC26" s="7"/>
      <c r="AD26" s="7"/>
      <c r="AE26" s="7"/>
      <c r="AF26" s="7"/>
    </row>
    <row r="27" spans="1:32" s="6" customFormat="1" ht="15" customHeight="1" x14ac:dyDescent="0.3">
      <c r="A27" s="62" t="s">
        <v>5</v>
      </c>
      <c r="B27" s="37"/>
      <c r="C27" s="38">
        <f>[3]Sheet1!$B8</f>
        <v>15</v>
      </c>
      <c r="D27" s="38">
        <f>[4]Sheet1!$B8</f>
        <v>28</v>
      </c>
      <c r="E27" s="38">
        <f>[5]Sheet1!$B8</f>
        <v>18</v>
      </c>
      <c r="F27" s="38">
        <f>[6]Sheet1!$B8</f>
        <v>22</v>
      </c>
      <c r="G27" s="12">
        <f>[7]Sheet1!$B7</f>
        <v>18</v>
      </c>
      <c r="H27" s="12">
        <f>[8]Sheet1!$B7</f>
        <v>31</v>
      </c>
      <c r="I27" s="38">
        <f>[9]Sheet1!$B7</f>
        <v>21</v>
      </c>
      <c r="J27" s="12">
        <v>19</v>
      </c>
      <c r="K27" s="12">
        <v>24</v>
      </c>
      <c r="L27" s="24"/>
      <c r="M27" s="24"/>
      <c r="N27" s="24"/>
      <c r="O27" s="24"/>
      <c r="P27" s="24"/>
      <c r="Q27" s="24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7"/>
      <c r="AC27" s="7"/>
      <c r="AD27" s="7"/>
      <c r="AE27" s="7"/>
      <c r="AF27" s="7"/>
    </row>
    <row r="28" spans="1:32" s="6" customFormat="1" ht="15" customHeight="1" x14ac:dyDescent="0.3">
      <c r="A28" s="62" t="s">
        <v>6</v>
      </c>
      <c r="B28" s="37"/>
      <c r="C28" s="38">
        <f>[3]Sheet1!$B9</f>
        <v>30</v>
      </c>
      <c r="D28" s="38">
        <f>[4]Sheet1!$B9</f>
        <v>43</v>
      </c>
      <c r="E28" s="38">
        <f>[5]Sheet1!$B9</f>
        <v>38</v>
      </c>
      <c r="F28" s="38">
        <f>[6]Sheet1!$B9</f>
        <v>37</v>
      </c>
      <c r="G28" s="12">
        <f>[7]Sheet1!$B8</f>
        <v>43</v>
      </c>
      <c r="H28" s="12">
        <f>[8]Sheet1!$B8</f>
        <v>45</v>
      </c>
      <c r="I28" s="38">
        <f>[9]Sheet1!$B8</f>
        <v>37</v>
      </c>
      <c r="J28" s="12">
        <v>32</v>
      </c>
      <c r="K28" s="12">
        <v>32</v>
      </c>
      <c r="L28" s="24"/>
      <c r="M28" s="24"/>
      <c r="N28" s="24"/>
      <c r="O28" s="24"/>
      <c r="P28" s="24"/>
      <c r="Q28" s="24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7"/>
      <c r="AC28" s="7"/>
      <c r="AD28" s="7"/>
      <c r="AE28" s="7"/>
      <c r="AF28" s="7"/>
    </row>
    <row r="29" spans="1:32" s="6" customFormat="1" ht="15" customHeight="1" x14ac:dyDescent="0.3">
      <c r="A29" s="62" t="s">
        <v>7</v>
      </c>
      <c r="B29" s="37"/>
      <c r="C29" s="38">
        <f>[3]Sheet1!$B10</f>
        <v>49</v>
      </c>
      <c r="D29" s="38">
        <f>[4]Sheet1!$B10</f>
        <v>31</v>
      </c>
      <c r="E29" s="38">
        <f>[5]Sheet1!$B10</f>
        <v>53</v>
      </c>
      <c r="F29" s="38">
        <f>[6]Sheet1!$B10</f>
        <v>41</v>
      </c>
      <c r="G29" s="12">
        <f>[7]Sheet1!$B9</f>
        <v>59</v>
      </c>
      <c r="H29" s="12">
        <f>[8]Sheet1!$B9</f>
        <v>34</v>
      </c>
      <c r="I29" s="38">
        <f>[9]Sheet1!$B9</f>
        <v>47</v>
      </c>
      <c r="J29" s="12">
        <v>47</v>
      </c>
      <c r="K29" s="12">
        <v>32</v>
      </c>
      <c r="L29" s="24"/>
      <c r="M29" s="24"/>
      <c r="N29" s="24"/>
      <c r="O29" s="24"/>
      <c r="P29" s="24"/>
      <c r="Q29" s="24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7"/>
      <c r="AC29" s="7"/>
      <c r="AD29" s="7"/>
      <c r="AE29" s="7"/>
      <c r="AF29" s="7"/>
    </row>
    <row r="30" spans="1:32" s="6" customFormat="1" ht="15" customHeight="1" x14ac:dyDescent="0.3">
      <c r="A30" s="62" t="s">
        <v>8</v>
      </c>
      <c r="B30" s="37"/>
      <c r="C30" s="38">
        <f>[3]Sheet1!$B11</f>
        <v>39</v>
      </c>
      <c r="D30" s="38">
        <f>[4]Sheet1!$B11</f>
        <v>25</v>
      </c>
      <c r="E30" s="38">
        <f>[5]Sheet1!$B11</f>
        <v>50</v>
      </c>
      <c r="F30" s="38">
        <f>[6]Sheet1!$B11</f>
        <v>38</v>
      </c>
      <c r="G30" s="12">
        <f>[7]Sheet1!$B10</f>
        <v>52</v>
      </c>
      <c r="H30" s="12">
        <f>[8]Sheet1!$B10</f>
        <v>39</v>
      </c>
      <c r="I30" s="38">
        <f>[9]Sheet1!$B10</f>
        <v>49</v>
      </c>
      <c r="J30" s="12">
        <v>50</v>
      </c>
      <c r="K30" s="12">
        <v>49</v>
      </c>
      <c r="L30" s="24"/>
      <c r="M30" s="24"/>
      <c r="N30" s="24"/>
      <c r="O30" s="24"/>
      <c r="P30" s="24"/>
      <c r="Q30" s="24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7"/>
      <c r="AC30" s="7"/>
      <c r="AD30" s="7"/>
      <c r="AE30" s="7"/>
      <c r="AF30" s="7"/>
    </row>
    <row r="31" spans="1:32" s="6" customFormat="1" ht="15" customHeight="1" x14ac:dyDescent="0.3">
      <c r="A31" s="62" t="s">
        <v>9</v>
      </c>
      <c r="B31" s="37"/>
      <c r="C31" s="38">
        <f>[3]Sheet1!$B12</f>
        <v>20</v>
      </c>
      <c r="D31" s="38">
        <f>[4]Sheet1!$B12</f>
        <v>32</v>
      </c>
      <c r="E31" s="38">
        <f>[5]Sheet1!$B12</f>
        <v>44</v>
      </c>
      <c r="F31" s="38">
        <f>[6]Sheet1!$B12</f>
        <v>36</v>
      </c>
      <c r="G31" s="12">
        <f>[7]Sheet1!$B11</f>
        <v>43</v>
      </c>
      <c r="H31" s="12">
        <f>[8]Sheet1!$B11</f>
        <v>45</v>
      </c>
      <c r="I31" s="38">
        <f>[9]Sheet1!$B11</f>
        <v>49</v>
      </c>
      <c r="J31" s="12">
        <v>50</v>
      </c>
      <c r="K31" s="12">
        <v>40</v>
      </c>
      <c r="L31" s="24"/>
      <c r="M31" s="24"/>
      <c r="N31" s="24"/>
      <c r="O31" s="24"/>
      <c r="P31" s="24"/>
      <c r="Q31" s="24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7"/>
      <c r="AC31" s="7"/>
      <c r="AD31" s="7"/>
      <c r="AE31" s="7"/>
      <c r="AF31" s="7"/>
    </row>
    <row r="32" spans="1:32" s="6" customFormat="1" ht="15" customHeight="1" x14ac:dyDescent="0.3">
      <c r="A32" s="62" t="s">
        <v>10</v>
      </c>
      <c r="B32" s="37"/>
      <c r="C32" s="38">
        <f>[3]Sheet1!$B13</f>
        <v>35</v>
      </c>
      <c r="D32" s="38">
        <f>[4]Sheet1!$B13</f>
        <v>36</v>
      </c>
      <c r="E32" s="38">
        <f>[5]Sheet1!$B13</f>
        <v>44</v>
      </c>
      <c r="F32" s="38">
        <f>[6]Sheet1!$B13</f>
        <v>45</v>
      </c>
      <c r="G32" s="12">
        <f>[7]Sheet1!$B12</f>
        <v>40</v>
      </c>
      <c r="H32" s="12">
        <f>[8]Sheet1!$B12</f>
        <v>35</v>
      </c>
      <c r="I32" s="38">
        <f>[9]Sheet1!$B12</f>
        <v>37</v>
      </c>
      <c r="J32" s="12">
        <v>42</v>
      </c>
      <c r="K32" s="12">
        <v>38</v>
      </c>
      <c r="L32" s="24"/>
      <c r="M32" s="24"/>
      <c r="N32" s="24"/>
      <c r="O32" s="24"/>
      <c r="P32" s="24"/>
      <c r="Q32" s="24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7"/>
      <c r="AC32" s="7"/>
      <c r="AD32" s="7"/>
      <c r="AE32" s="7"/>
      <c r="AF32" s="7"/>
    </row>
    <row r="33" spans="1:32" s="6" customFormat="1" ht="15" customHeight="1" x14ac:dyDescent="0.3">
      <c r="A33" s="62" t="s">
        <v>11</v>
      </c>
      <c r="B33" s="37"/>
      <c r="C33" s="38">
        <f>[3]Sheet1!$B14</f>
        <v>43</v>
      </c>
      <c r="D33" s="38">
        <f>[4]Sheet1!$B14</f>
        <v>43</v>
      </c>
      <c r="E33" s="38">
        <f>[5]Sheet1!$B14</f>
        <v>55</v>
      </c>
      <c r="F33" s="38">
        <f>[6]Sheet1!$B14</f>
        <v>34</v>
      </c>
      <c r="G33" s="12">
        <f>[7]Sheet1!$B13</f>
        <v>60</v>
      </c>
      <c r="H33" s="12">
        <f>[8]Sheet1!$B13</f>
        <v>39</v>
      </c>
      <c r="I33" s="38">
        <f>[9]Sheet1!$B13</f>
        <v>44</v>
      </c>
      <c r="J33" s="12">
        <v>41</v>
      </c>
      <c r="K33" s="12">
        <v>36</v>
      </c>
      <c r="L33" s="24"/>
      <c r="M33" s="24"/>
      <c r="N33" s="24"/>
      <c r="O33" s="24"/>
      <c r="P33" s="24"/>
      <c r="Q33" s="24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7"/>
      <c r="AC33" s="7"/>
      <c r="AD33" s="7"/>
      <c r="AE33" s="7"/>
      <c r="AF33" s="7"/>
    </row>
    <row r="34" spans="1:32" s="6" customFormat="1" ht="15" customHeight="1" x14ac:dyDescent="0.3">
      <c r="A34" s="62" t="s">
        <v>12</v>
      </c>
      <c r="B34" s="37"/>
      <c r="C34" s="38">
        <f>[3]Sheet1!$B15</f>
        <v>49</v>
      </c>
      <c r="D34" s="38">
        <f>[4]Sheet1!$B15</f>
        <v>47</v>
      </c>
      <c r="E34" s="38">
        <f>[5]Sheet1!$B15</f>
        <v>49</v>
      </c>
      <c r="F34" s="38">
        <f>[6]Sheet1!$B15</f>
        <v>48</v>
      </c>
      <c r="G34" s="12">
        <f>[7]Sheet1!$B14</f>
        <v>45</v>
      </c>
      <c r="H34" s="12">
        <f>[8]Sheet1!$B14</f>
        <v>49</v>
      </c>
      <c r="I34" s="38">
        <f>[9]Sheet1!$B14</f>
        <v>35</v>
      </c>
      <c r="J34" s="12">
        <v>30</v>
      </c>
      <c r="K34" s="12">
        <v>26</v>
      </c>
      <c r="L34" s="24"/>
      <c r="M34" s="24"/>
      <c r="N34" s="24"/>
      <c r="O34" s="24"/>
      <c r="P34" s="24"/>
      <c r="Q34" s="24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7"/>
      <c r="AC34" s="7"/>
      <c r="AD34" s="7"/>
      <c r="AE34" s="7"/>
      <c r="AF34" s="7"/>
    </row>
    <row r="35" spans="1:32" s="6" customFormat="1" ht="15" customHeight="1" x14ac:dyDescent="0.3">
      <c r="A35" s="62" t="s">
        <v>13</v>
      </c>
      <c r="B35" s="37"/>
      <c r="C35" s="38">
        <f>[3]Sheet1!$B16</f>
        <v>32</v>
      </c>
      <c r="D35" s="38">
        <f>[4]Sheet1!$B16</f>
        <v>47</v>
      </c>
      <c r="E35" s="38">
        <f>[5]Sheet1!$B16</f>
        <v>46</v>
      </c>
      <c r="F35" s="38">
        <f>[6]Sheet1!$B16</f>
        <v>47</v>
      </c>
      <c r="G35" s="12">
        <f>[7]Sheet1!$B15</f>
        <v>33</v>
      </c>
      <c r="H35" s="12">
        <f>[8]Sheet1!$B15</f>
        <v>46</v>
      </c>
      <c r="I35" s="38">
        <f>[9]Sheet1!$B15</f>
        <v>52</v>
      </c>
      <c r="J35" s="12">
        <v>48</v>
      </c>
      <c r="K35" s="12">
        <v>27</v>
      </c>
      <c r="L35" s="24"/>
      <c r="M35" s="24"/>
      <c r="N35" s="24"/>
      <c r="O35" s="24"/>
      <c r="P35" s="24"/>
      <c r="Q35" s="24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7"/>
      <c r="AC35" s="7"/>
      <c r="AD35" s="7"/>
      <c r="AE35" s="7"/>
      <c r="AF35" s="7"/>
    </row>
    <row r="36" spans="1:32" s="6" customFormat="1" ht="15" customHeight="1" x14ac:dyDescent="0.3">
      <c r="A36" s="62" t="s">
        <v>14</v>
      </c>
      <c r="B36" s="37"/>
      <c r="C36" s="38">
        <f>[3]Sheet1!$B17</f>
        <v>36</v>
      </c>
      <c r="D36" s="38">
        <f>[4]Sheet1!$B17</f>
        <v>26</v>
      </c>
      <c r="E36" s="38">
        <f>[5]Sheet1!$B17</f>
        <v>38</v>
      </c>
      <c r="F36" s="38">
        <f>[6]Sheet1!$B17</f>
        <v>35</v>
      </c>
      <c r="G36" s="12">
        <f>[7]Sheet1!$B16</f>
        <v>46</v>
      </c>
      <c r="H36" s="12">
        <f>[8]Sheet1!$B16</f>
        <v>43</v>
      </c>
      <c r="I36" s="38">
        <f>[9]Sheet1!$B16</f>
        <v>41</v>
      </c>
      <c r="J36" s="12">
        <v>39</v>
      </c>
      <c r="K36" s="12">
        <v>28</v>
      </c>
      <c r="L36" s="24"/>
      <c r="M36" s="24"/>
      <c r="N36" s="24"/>
      <c r="O36" s="24"/>
      <c r="P36" s="24"/>
      <c r="Q36" s="24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7"/>
      <c r="AC36" s="7"/>
      <c r="AD36" s="7"/>
      <c r="AE36" s="7"/>
      <c r="AF36" s="7"/>
    </row>
    <row r="37" spans="1:32" s="6" customFormat="1" ht="15" customHeight="1" x14ac:dyDescent="0.3">
      <c r="A37" s="62" t="s">
        <v>15</v>
      </c>
      <c r="B37" s="37"/>
      <c r="C37" s="38">
        <f>[3]Sheet1!$B18</f>
        <v>11</v>
      </c>
      <c r="D37" s="38">
        <f>[4]Sheet1!$B18</f>
        <v>16</v>
      </c>
      <c r="E37" s="38">
        <f>[5]Sheet1!$B18</f>
        <v>22</v>
      </c>
      <c r="F37" s="38">
        <f>[6]Sheet1!$B18</f>
        <v>20</v>
      </c>
      <c r="G37" s="12">
        <f>[7]Sheet1!$B17</f>
        <v>23</v>
      </c>
      <c r="H37" s="12">
        <f>[8]Sheet1!$B17</f>
        <v>23</v>
      </c>
      <c r="I37" s="38">
        <f>[9]Sheet1!$B17</f>
        <v>20</v>
      </c>
      <c r="J37" s="12">
        <v>21</v>
      </c>
      <c r="K37" s="12">
        <v>23</v>
      </c>
      <c r="L37" s="24"/>
      <c r="M37" s="24"/>
      <c r="N37" s="24"/>
      <c r="O37" s="24"/>
      <c r="P37" s="24"/>
      <c r="Q37" s="24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7"/>
      <c r="AC37" s="7"/>
      <c r="AD37" s="7"/>
      <c r="AE37" s="7"/>
      <c r="AF37" s="7"/>
    </row>
    <row r="38" spans="1:32" s="6" customFormat="1" ht="15" customHeight="1" x14ac:dyDescent="0.3">
      <c r="A38" s="62" t="s">
        <v>16</v>
      </c>
      <c r="B38" s="37"/>
      <c r="C38" s="38">
        <f>[3]Sheet1!$B19</f>
        <v>12</v>
      </c>
      <c r="D38" s="38">
        <f>[4]Sheet1!$B19</f>
        <v>9</v>
      </c>
      <c r="E38" s="38">
        <f>[5]Sheet1!$B19</f>
        <v>16</v>
      </c>
      <c r="F38" s="38">
        <f>[6]Sheet1!$B19</f>
        <v>11</v>
      </c>
      <c r="G38" s="12">
        <f>[7]Sheet1!$B18</f>
        <v>18</v>
      </c>
      <c r="H38" s="12">
        <f>[8]Sheet1!$B18</f>
        <v>17</v>
      </c>
      <c r="I38" s="38">
        <f>[9]Sheet1!$B18</f>
        <v>9</v>
      </c>
      <c r="J38" s="12">
        <v>6</v>
      </c>
      <c r="K38" s="12">
        <v>11</v>
      </c>
      <c r="L38" s="24"/>
      <c r="M38" s="24"/>
      <c r="N38" s="24"/>
      <c r="O38" s="24"/>
      <c r="P38" s="24"/>
      <c r="Q38" s="24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7"/>
      <c r="AC38" s="7"/>
      <c r="AD38" s="7"/>
      <c r="AE38" s="7"/>
      <c r="AF38" s="7"/>
    </row>
    <row r="39" spans="1:32" s="6" customFormat="1" ht="15" customHeight="1" x14ac:dyDescent="0.3">
      <c r="A39" s="62" t="s">
        <v>17</v>
      </c>
      <c r="B39" s="37"/>
      <c r="C39" s="38">
        <f>[3]Sheet1!$B20</f>
        <v>2</v>
      </c>
      <c r="D39" s="38">
        <f>[4]Sheet1!$B20</f>
        <v>7</v>
      </c>
      <c r="E39" s="38">
        <f>[5]Sheet1!$B20</f>
        <v>11</v>
      </c>
      <c r="F39" s="38">
        <f>[6]Sheet1!$B20</f>
        <v>14</v>
      </c>
      <c r="G39" s="12">
        <f>[7]Sheet1!$B19</f>
        <v>9</v>
      </c>
      <c r="H39" s="12">
        <f>[8]Sheet1!$B19</f>
        <v>6</v>
      </c>
      <c r="I39" s="38">
        <f>[9]Sheet1!$B19</f>
        <v>3</v>
      </c>
      <c r="J39" s="12">
        <v>11</v>
      </c>
      <c r="K39" s="12">
        <v>8</v>
      </c>
      <c r="L39" s="24"/>
      <c r="M39" s="24"/>
      <c r="N39" s="24"/>
      <c r="O39" s="24"/>
      <c r="P39" s="24"/>
      <c r="Q39" s="24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7"/>
      <c r="AC39" s="7"/>
      <c r="AD39" s="7"/>
      <c r="AE39" s="7"/>
      <c r="AF39" s="7"/>
    </row>
    <row r="40" spans="1:32" s="6" customFormat="1" ht="15" customHeight="1" x14ac:dyDescent="0.3">
      <c r="A40" s="62" t="s">
        <v>18</v>
      </c>
      <c r="B40" s="37"/>
      <c r="C40" s="38">
        <f>[3]Sheet1!$B21</f>
        <v>10</v>
      </c>
      <c r="D40" s="38">
        <f>[4]Sheet1!$B21</f>
        <v>7</v>
      </c>
      <c r="E40" s="38">
        <f>[5]Sheet1!$B21</f>
        <v>7</v>
      </c>
      <c r="F40" s="38">
        <f>[6]Sheet1!$B21</f>
        <v>10</v>
      </c>
      <c r="G40" s="12">
        <f>[7]Sheet1!$B20</f>
        <v>8</v>
      </c>
      <c r="H40" s="12">
        <f>[8]Sheet1!$B20</f>
        <v>6</v>
      </c>
      <c r="I40" s="38">
        <f>[9]Sheet1!$B20</f>
        <v>5</v>
      </c>
      <c r="J40" s="12">
        <v>8</v>
      </c>
      <c r="K40" s="12">
        <v>5</v>
      </c>
      <c r="L40" s="24"/>
      <c r="M40" s="24"/>
      <c r="N40" s="24"/>
      <c r="O40" s="24"/>
      <c r="P40" s="24"/>
      <c r="Q40" s="24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7"/>
      <c r="AC40" s="7"/>
      <c r="AD40" s="7"/>
      <c r="AE40" s="7"/>
      <c r="AF40" s="7"/>
    </row>
    <row r="41" spans="1:32" s="6" customFormat="1" ht="15" customHeight="1" x14ac:dyDescent="0.3">
      <c r="A41" s="62" t="s">
        <v>19</v>
      </c>
      <c r="B41" s="37"/>
      <c r="C41" s="38">
        <f>[3]Sheet1!$B22</f>
        <v>9</v>
      </c>
      <c r="D41" s="38">
        <f>[4]Sheet1!$B22</f>
        <v>5</v>
      </c>
      <c r="E41" s="38">
        <f>[5]Sheet1!$B22</f>
        <v>3</v>
      </c>
      <c r="F41" s="38">
        <f>[6]Sheet1!$B22</f>
        <v>5</v>
      </c>
      <c r="G41" s="54">
        <f>[7]Sheet1!$B21</f>
        <v>8</v>
      </c>
      <c r="H41" s="12">
        <f>[8]Sheet1!$B21</f>
        <v>5</v>
      </c>
      <c r="I41" s="38">
        <f>[9]Sheet1!$B21</f>
        <v>9</v>
      </c>
      <c r="J41" s="12">
        <v>11</v>
      </c>
      <c r="K41" s="12">
        <v>6</v>
      </c>
      <c r="L41" s="24"/>
      <c r="M41" s="24"/>
      <c r="N41" s="24"/>
      <c r="O41" s="24"/>
      <c r="P41" s="24"/>
      <c r="Q41" s="24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7"/>
      <c r="AC41" s="7"/>
      <c r="AD41" s="7"/>
      <c r="AE41" s="7"/>
      <c r="AF41" s="7"/>
    </row>
    <row r="42" spans="1:32" s="6" customFormat="1" ht="15" customHeight="1" x14ac:dyDescent="0.3">
      <c r="A42" s="71" t="s">
        <v>31</v>
      </c>
      <c r="B42" s="37"/>
      <c r="C42" s="38">
        <f t="shared" ref="C42:K42" si="3">SUM(C26:C41)</f>
        <v>396</v>
      </c>
      <c r="D42" s="38">
        <f t="shared" si="3"/>
        <v>404</v>
      </c>
      <c r="E42" s="38">
        <f t="shared" si="3"/>
        <v>497</v>
      </c>
      <c r="F42" s="38">
        <f t="shared" si="3"/>
        <v>446</v>
      </c>
      <c r="G42" s="38">
        <f t="shared" si="3"/>
        <v>508</v>
      </c>
      <c r="H42" s="38">
        <f t="shared" si="3"/>
        <v>468</v>
      </c>
      <c r="I42" s="38">
        <f t="shared" si="3"/>
        <v>462</v>
      </c>
      <c r="J42" s="72">
        <f t="shared" si="3"/>
        <v>463</v>
      </c>
      <c r="K42" s="72">
        <f t="shared" si="3"/>
        <v>386</v>
      </c>
      <c r="L42" s="24"/>
      <c r="M42" s="24"/>
      <c r="N42" s="24"/>
      <c r="O42" s="24"/>
      <c r="P42" s="24"/>
      <c r="Q42" s="24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7"/>
      <c r="AC42" s="7"/>
      <c r="AD42" s="7"/>
      <c r="AE42" s="7"/>
      <c r="AF42" s="7"/>
    </row>
    <row r="43" spans="1:32" s="6" customFormat="1" ht="15" customHeight="1" x14ac:dyDescent="0.3">
      <c r="A43" s="71" t="s">
        <v>32</v>
      </c>
      <c r="B43" s="37"/>
      <c r="C43" s="27">
        <f>'[2]1710000501-eng (46)'!K$10/100000</f>
        <v>19.634730000000001</v>
      </c>
      <c r="D43" s="27">
        <f>'[2]1710000501-eng (46)'!L$10/100000</f>
        <v>20.194949999999999</v>
      </c>
      <c r="E43" s="27">
        <f>'[2]1710000501-eng (46)'!M$10/100000</f>
        <v>20.7196</v>
      </c>
      <c r="F43" s="27">
        <f>'[2]1710000501-eng (46)'!N$10/100000</f>
        <v>20.99166</v>
      </c>
      <c r="G43" s="27">
        <f>'[1]1710000501-eng (49)'!EL$13/100000</f>
        <v>21.368169999999999</v>
      </c>
      <c r="H43" s="27">
        <f>'[1]1710000501-eng (49)'!EM$13/100000</f>
        <v>21.64303</v>
      </c>
      <c r="I43" s="27">
        <f>'[1]1710000501-eng (49)'!EN$13/100000</f>
        <v>21.94913</v>
      </c>
      <c r="J43" s="27">
        <f>'[1]1710000501-eng (49)'!EO$13/100000</f>
        <v>22.223980000000001</v>
      </c>
      <c r="K43" s="27">
        <f>'[1]1710000501-eng (49)'!EP$13/100000</f>
        <v>22.32197</v>
      </c>
      <c r="L43" s="24"/>
      <c r="M43" s="24"/>
      <c r="N43" s="24"/>
      <c r="O43" s="24"/>
      <c r="P43" s="24"/>
      <c r="Q43" s="24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7"/>
      <c r="AC43" s="7"/>
      <c r="AD43" s="7"/>
      <c r="AE43" s="7"/>
      <c r="AF43" s="7"/>
    </row>
    <row r="44" spans="1:32" s="6" customFormat="1" ht="15" customHeight="1" x14ac:dyDescent="0.3">
      <c r="A44" s="73" t="s">
        <v>38</v>
      </c>
      <c r="B44" s="74"/>
      <c r="C44" s="75">
        <f>C42/C43</f>
        <v>20.168344560887771</v>
      </c>
      <c r="D44" s="75">
        <f t="shared" ref="D44:K44" si="4">D42/D43</f>
        <v>20.005001250312578</v>
      </c>
      <c r="E44" s="75">
        <f t="shared" si="4"/>
        <v>23.986949555010714</v>
      </c>
      <c r="F44" s="75">
        <f t="shared" si="4"/>
        <v>21.246533146973608</v>
      </c>
      <c r="G44" s="75">
        <f t="shared" si="4"/>
        <v>23.773678326220729</v>
      </c>
      <c r="H44" s="75">
        <f t="shared" si="4"/>
        <v>21.62358967298017</v>
      </c>
      <c r="I44" s="75">
        <f t="shared" si="4"/>
        <v>21.048670266201896</v>
      </c>
      <c r="J44" s="75">
        <f>J42/J43</f>
        <v>20.833352081850325</v>
      </c>
      <c r="K44" s="75">
        <f t="shared" si="4"/>
        <v>17.292380556017232</v>
      </c>
      <c r="L44" s="24"/>
      <c r="M44" s="24"/>
      <c r="N44" s="24"/>
      <c r="O44" s="24"/>
      <c r="P44" s="24"/>
      <c r="Q44" s="24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7"/>
      <c r="AC44" s="7"/>
      <c r="AD44" s="7"/>
      <c r="AE44" s="7"/>
      <c r="AF44" s="7"/>
    </row>
    <row r="45" spans="1:32" s="6" customFormat="1" ht="15" customHeight="1" x14ac:dyDescent="0.3">
      <c r="A45" s="67" t="s">
        <v>35</v>
      </c>
      <c r="B45" s="68"/>
      <c r="C45" s="69" t="s">
        <v>23</v>
      </c>
      <c r="D45" s="70" t="s">
        <v>24</v>
      </c>
      <c r="E45" s="70" t="s">
        <v>25</v>
      </c>
      <c r="F45" s="70" t="s">
        <v>43</v>
      </c>
      <c r="G45" s="70" t="s">
        <v>45</v>
      </c>
      <c r="H45" s="70" t="s">
        <v>41</v>
      </c>
      <c r="I45" s="51">
        <v>2019</v>
      </c>
      <c r="J45" s="51">
        <v>2020</v>
      </c>
      <c r="K45" s="51">
        <v>2021</v>
      </c>
      <c r="L45" s="51"/>
      <c r="M45" s="24"/>
      <c r="N45" s="24"/>
      <c r="O45" s="24"/>
      <c r="P45" s="24"/>
      <c r="Q45" s="24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7"/>
      <c r="AC45" s="7"/>
      <c r="AD45" s="7"/>
      <c r="AE45" s="7"/>
      <c r="AF45" s="7"/>
    </row>
    <row r="46" spans="1:32" s="6" customFormat="1" ht="15" customHeight="1" x14ac:dyDescent="0.3">
      <c r="A46" s="62" t="s">
        <v>46</v>
      </c>
      <c r="B46" s="37"/>
      <c r="C46" s="38">
        <f>[3]Sheet1!$C7</f>
        <v>3</v>
      </c>
      <c r="D46" s="38">
        <f>[4]Sheet1!$C7</f>
        <v>5</v>
      </c>
      <c r="E46" s="38">
        <f>[5]Sheet1!$C7</f>
        <v>4</v>
      </c>
      <c r="F46" s="38">
        <f>[6]Sheet1!$C7</f>
        <v>1</v>
      </c>
      <c r="G46" s="12">
        <f>[7]Sheet1!$C6</f>
        <v>4</v>
      </c>
      <c r="H46" s="12">
        <f>[8]Sheet1!$C6</f>
        <v>4</v>
      </c>
      <c r="I46" s="38">
        <f>[9]Sheet1!$C6</f>
        <v>5</v>
      </c>
      <c r="J46" s="12">
        <v>3</v>
      </c>
      <c r="K46" s="12">
        <v>6</v>
      </c>
      <c r="L46" s="24"/>
      <c r="M46" s="24"/>
      <c r="N46" s="24"/>
      <c r="O46" s="24"/>
      <c r="P46" s="24"/>
      <c r="Q46" s="24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7"/>
      <c r="AC46" s="7"/>
      <c r="AD46" s="7"/>
      <c r="AE46" s="7"/>
      <c r="AF46" s="7"/>
    </row>
    <row r="47" spans="1:32" s="6" customFormat="1" ht="15" customHeight="1" x14ac:dyDescent="0.3">
      <c r="A47" s="62" t="s">
        <v>5</v>
      </c>
      <c r="B47" s="37"/>
      <c r="C47" s="38">
        <f>[3]Sheet1!$C8</f>
        <v>14</v>
      </c>
      <c r="D47" s="38">
        <f>[4]Sheet1!$C8</f>
        <v>11</v>
      </c>
      <c r="E47" s="38">
        <f>[5]Sheet1!$C8</f>
        <v>10</v>
      </c>
      <c r="F47" s="38">
        <f>[6]Sheet1!$C8</f>
        <v>11</v>
      </c>
      <c r="G47" s="12">
        <f>[7]Sheet1!$C7</f>
        <v>11</v>
      </c>
      <c r="H47" s="12">
        <f>[8]Sheet1!$C7</f>
        <v>7</v>
      </c>
      <c r="I47" s="38">
        <f>[9]Sheet1!$C7</f>
        <v>4</v>
      </c>
      <c r="J47" s="12">
        <v>15</v>
      </c>
      <c r="K47" s="12">
        <v>8</v>
      </c>
      <c r="L47" s="24"/>
      <c r="M47" s="24"/>
      <c r="N47" s="24"/>
      <c r="O47" s="24"/>
      <c r="P47" s="24"/>
      <c r="Q47" s="24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7"/>
      <c r="AC47" s="7"/>
      <c r="AD47" s="7"/>
      <c r="AE47" s="7"/>
      <c r="AF47" s="7"/>
    </row>
    <row r="48" spans="1:32" s="6" customFormat="1" ht="15" customHeight="1" x14ac:dyDescent="0.3">
      <c r="A48" s="62" t="s">
        <v>6</v>
      </c>
      <c r="B48" s="37"/>
      <c r="C48" s="38">
        <f>[3]Sheet1!$C9</f>
        <v>9</v>
      </c>
      <c r="D48" s="38">
        <f>[4]Sheet1!$C9</f>
        <v>12</v>
      </c>
      <c r="E48" s="38">
        <f>[5]Sheet1!$C9</f>
        <v>18</v>
      </c>
      <c r="F48" s="38">
        <f>[6]Sheet1!$C9</f>
        <v>11</v>
      </c>
      <c r="G48" s="12">
        <f>[7]Sheet1!$C8</f>
        <v>11</v>
      </c>
      <c r="H48" s="12">
        <f>[8]Sheet1!$C8</f>
        <v>15</v>
      </c>
      <c r="I48" s="38">
        <f>[9]Sheet1!$C8</f>
        <v>15</v>
      </c>
      <c r="J48" s="12">
        <v>15</v>
      </c>
      <c r="K48" s="12">
        <v>11</v>
      </c>
      <c r="L48" s="24"/>
      <c r="M48" s="24"/>
      <c r="N48" s="24"/>
      <c r="O48" s="24"/>
      <c r="P48" s="24"/>
      <c r="Q48" s="24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7"/>
      <c r="AC48" s="7"/>
      <c r="AD48" s="7"/>
      <c r="AE48" s="7"/>
      <c r="AF48" s="7"/>
    </row>
    <row r="49" spans="1:32" s="6" customFormat="1" ht="15" customHeight="1" x14ac:dyDescent="0.3">
      <c r="A49" s="62" t="s">
        <v>7</v>
      </c>
      <c r="B49" s="37"/>
      <c r="C49" s="38">
        <f>[3]Sheet1!$C10</f>
        <v>15</v>
      </c>
      <c r="D49" s="38">
        <f>[4]Sheet1!$C10</f>
        <v>15</v>
      </c>
      <c r="E49" s="38">
        <f>[5]Sheet1!$C10</f>
        <v>10</v>
      </c>
      <c r="F49" s="38">
        <f>[6]Sheet1!$C10</f>
        <v>22</v>
      </c>
      <c r="G49" s="12">
        <f>[7]Sheet1!$C9</f>
        <v>14</v>
      </c>
      <c r="H49" s="12">
        <f>[8]Sheet1!$C9</f>
        <v>14</v>
      </c>
      <c r="I49" s="38">
        <f>[9]Sheet1!$C9</f>
        <v>19</v>
      </c>
      <c r="J49" s="12">
        <v>10</v>
      </c>
      <c r="K49" s="12">
        <v>7</v>
      </c>
      <c r="L49" s="24"/>
      <c r="M49" s="24"/>
      <c r="N49" s="24"/>
      <c r="O49" s="24"/>
      <c r="P49" s="24"/>
      <c r="Q49" s="24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7"/>
      <c r="AC49" s="7"/>
      <c r="AD49" s="7"/>
      <c r="AE49" s="7"/>
      <c r="AF49" s="7"/>
    </row>
    <row r="50" spans="1:32" s="6" customFormat="1" ht="15" customHeight="1" x14ac:dyDescent="0.3">
      <c r="A50" s="62" t="s">
        <v>8</v>
      </c>
      <c r="B50" s="37"/>
      <c r="C50" s="38">
        <f>[3]Sheet1!$C11</f>
        <v>10</v>
      </c>
      <c r="D50" s="38">
        <f>[4]Sheet1!$C11</f>
        <v>11</v>
      </c>
      <c r="E50" s="38">
        <f>[5]Sheet1!$C11</f>
        <v>10</v>
      </c>
      <c r="F50" s="38">
        <f>[6]Sheet1!$C11</f>
        <v>14</v>
      </c>
      <c r="G50" s="12">
        <f>[7]Sheet1!$C10</f>
        <v>17</v>
      </c>
      <c r="H50" s="12">
        <f>[8]Sheet1!$C10</f>
        <v>18</v>
      </c>
      <c r="I50" s="38">
        <f>[9]Sheet1!$C10</f>
        <v>10</v>
      </c>
      <c r="J50" s="12">
        <v>16</v>
      </c>
      <c r="K50" s="12">
        <v>17</v>
      </c>
      <c r="L50" s="24"/>
      <c r="M50" s="24"/>
      <c r="N50" s="24"/>
      <c r="O50" s="24"/>
      <c r="P50" s="24"/>
      <c r="Q50" s="24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7"/>
      <c r="AC50" s="7"/>
      <c r="AD50" s="7"/>
      <c r="AE50" s="7"/>
      <c r="AF50" s="7"/>
    </row>
    <row r="51" spans="1:32" s="6" customFormat="1" ht="15" customHeight="1" x14ac:dyDescent="0.3">
      <c r="A51" s="62" t="s">
        <v>9</v>
      </c>
      <c r="B51" s="37"/>
      <c r="C51" s="38">
        <f>[3]Sheet1!$C12</f>
        <v>14</v>
      </c>
      <c r="D51" s="38">
        <f>[4]Sheet1!$C12</f>
        <v>14</v>
      </c>
      <c r="E51" s="38">
        <f>[5]Sheet1!$C12</f>
        <v>19</v>
      </c>
      <c r="F51" s="38">
        <f>[6]Sheet1!$C12</f>
        <v>13</v>
      </c>
      <c r="G51" s="12">
        <f>[7]Sheet1!$C11</f>
        <v>8</v>
      </c>
      <c r="H51" s="12">
        <f>[8]Sheet1!$C11</f>
        <v>10</v>
      </c>
      <c r="I51" s="38">
        <f>[9]Sheet1!$C11</f>
        <v>11</v>
      </c>
      <c r="J51" s="12">
        <v>18</v>
      </c>
      <c r="K51" s="12">
        <v>12</v>
      </c>
      <c r="L51" s="24"/>
      <c r="M51" s="24"/>
      <c r="N51" s="24"/>
      <c r="O51" s="24"/>
      <c r="P51" s="24"/>
      <c r="Q51" s="24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7"/>
      <c r="AC51" s="7"/>
      <c r="AD51" s="7"/>
      <c r="AE51" s="7"/>
      <c r="AF51" s="7"/>
    </row>
    <row r="52" spans="1:32" s="6" customFormat="1" ht="15" customHeight="1" x14ac:dyDescent="0.3">
      <c r="A52" s="62" t="s">
        <v>10</v>
      </c>
      <c r="B52" s="37"/>
      <c r="C52" s="38">
        <f>[3]Sheet1!$C13</f>
        <v>12</v>
      </c>
      <c r="D52" s="38">
        <f>[4]Sheet1!$C13</f>
        <v>13</v>
      </c>
      <c r="E52" s="38">
        <f>[5]Sheet1!$C13</f>
        <v>18</v>
      </c>
      <c r="F52" s="38">
        <f>[6]Sheet1!$C13</f>
        <v>19</v>
      </c>
      <c r="G52" s="12">
        <f>[7]Sheet1!$C12</f>
        <v>10</v>
      </c>
      <c r="H52" s="12">
        <f>[8]Sheet1!$C12</f>
        <v>18</v>
      </c>
      <c r="I52" s="38">
        <f>[9]Sheet1!$C12</f>
        <v>12</v>
      </c>
      <c r="J52" s="12">
        <v>15</v>
      </c>
      <c r="K52" s="12">
        <v>14</v>
      </c>
      <c r="L52" s="24"/>
      <c r="M52" s="24"/>
      <c r="N52" s="24"/>
      <c r="O52" s="24"/>
      <c r="P52" s="24"/>
      <c r="Q52" s="24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7"/>
      <c r="AC52" s="7"/>
      <c r="AD52" s="7"/>
      <c r="AE52" s="7"/>
      <c r="AF52" s="7"/>
    </row>
    <row r="53" spans="1:32" s="6" customFormat="1" ht="15" customHeight="1" x14ac:dyDescent="0.3">
      <c r="A53" s="62" t="s">
        <v>11</v>
      </c>
      <c r="B53" s="37"/>
      <c r="C53" s="38">
        <f>[3]Sheet1!$C14</f>
        <v>14</v>
      </c>
      <c r="D53" s="38">
        <f>[4]Sheet1!$C14</f>
        <v>14</v>
      </c>
      <c r="E53" s="38">
        <f>[5]Sheet1!$C14</f>
        <v>20</v>
      </c>
      <c r="F53" s="38">
        <f>[6]Sheet1!$C14</f>
        <v>15</v>
      </c>
      <c r="G53" s="12">
        <f>[7]Sheet1!$C13</f>
        <v>11</v>
      </c>
      <c r="H53" s="12">
        <f>[8]Sheet1!$C13</f>
        <v>14</v>
      </c>
      <c r="I53" s="38">
        <f>[9]Sheet1!$C13</f>
        <v>8</v>
      </c>
      <c r="J53" s="12">
        <v>9</v>
      </c>
      <c r="K53" s="12">
        <v>11</v>
      </c>
      <c r="L53" s="24"/>
      <c r="M53" s="24"/>
      <c r="N53" s="24"/>
      <c r="O53" s="24"/>
      <c r="P53" s="24"/>
      <c r="Q53" s="24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7"/>
      <c r="AC53" s="7"/>
      <c r="AD53" s="7"/>
      <c r="AE53" s="7"/>
      <c r="AF53" s="7"/>
    </row>
    <row r="54" spans="1:32" s="6" customFormat="1" ht="15" customHeight="1" x14ac:dyDescent="0.3">
      <c r="A54" s="62" t="s">
        <v>12</v>
      </c>
      <c r="B54" s="37"/>
      <c r="C54" s="38">
        <f>[3]Sheet1!$C15</f>
        <v>16</v>
      </c>
      <c r="D54" s="38">
        <f>[4]Sheet1!$C15</f>
        <v>12</v>
      </c>
      <c r="E54" s="38">
        <f>[5]Sheet1!$C15</f>
        <v>14</v>
      </c>
      <c r="F54" s="38">
        <f>[6]Sheet1!$C15</f>
        <v>18</v>
      </c>
      <c r="G54" s="12">
        <f>[7]Sheet1!$C14</f>
        <v>17</v>
      </c>
      <c r="H54" s="12">
        <f>[8]Sheet1!$C14</f>
        <v>14</v>
      </c>
      <c r="I54" s="38">
        <f>[9]Sheet1!$C14</f>
        <v>17</v>
      </c>
      <c r="J54" s="12">
        <v>15</v>
      </c>
      <c r="K54" s="12">
        <v>11</v>
      </c>
      <c r="L54" s="24"/>
      <c r="M54" s="24"/>
      <c r="N54" s="24"/>
      <c r="O54" s="24"/>
      <c r="P54" s="24"/>
      <c r="Q54" s="24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7"/>
      <c r="AC54" s="7"/>
      <c r="AD54" s="7"/>
      <c r="AE54" s="7"/>
      <c r="AF54" s="7"/>
    </row>
    <row r="55" spans="1:32" s="6" customFormat="1" ht="15" customHeight="1" x14ac:dyDescent="0.3">
      <c r="A55" s="62" t="s">
        <v>13</v>
      </c>
      <c r="B55" s="37"/>
      <c r="C55" s="38">
        <f>[3]Sheet1!$C16</f>
        <v>16</v>
      </c>
      <c r="D55" s="38">
        <f>[4]Sheet1!$C16</f>
        <v>15</v>
      </c>
      <c r="E55" s="38">
        <f>[5]Sheet1!$C16</f>
        <v>17</v>
      </c>
      <c r="F55" s="38">
        <f>[6]Sheet1!$C16</f>
        <v>19</v>
      </c>
      <c r="G55" s="12">
        <f>[7]Sheet1!$C15</f>
        <v>13</v>
      </c>
      <c r="H55" s="12">
        <f>[8]Sheet1!$C15</f>
        <v>13</v>
      </c>
      <c r="I55" s="38">
        <f>[9]Sheet1!$C15</f>
        <v>17</v>
      </c>
      <c r="J55" s="12">
        <v>11</v>
      </c>
      <c r="K55" s="12">
        <v>13</v>
      </c>
      <c r="L55" s="24"/>
      <c r="M55" s="24"/>
      <c r="N55" s="24"/>
      <c r="O55" s="24"/>
      <c r="P55" s="24"/>
      <c r="Q55" s="24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7"/>
      <c r="AC55" s="7"/>
      <c r="AD55" s="7"/>
      <c r="AE55" s="7"/>
      <c r="AF55" s="7"/>
    </row>
    <row r="56" spans="1:32" s="6" customFormat="1" ht="15" customHeight="1" x14ac:dyDescent="0.3">
      <c r="A56" s="62" t="s">
        <v>14</v>
      </c>
      <c r="B56" s="37"/>
      <c r="C56" s="38">
        <f>[3]Sheet1!$C17</f>
        <v>6</v>
      </c>
      <c r="D56" s="38">
        <f>[4]Sheet1!$C17</f>
        <v>12</v>
      </c>
      <c r="E56" s="38">
        <f>[5]Sheet1!$C17</f>
        <v>13</v>
      </c>
      <c r="F56" s="38">
        <f>[6]Sheet1!$C17</f>
        <v>6</v>
      </c>
      <c r="G56" s="12">
        <f>[7]Sheet1!$C16</f>
        <v>10</v>
      </c>
      <c r="H56" s="12">
        <f>[8]Sheet1!$C16</f>
        <v>19</v>
      </c>
      <c r="I56" s="38">
        <f>[9]Sheet1!$C16</f>
        <v>8</v>
      </c>
      <c r="J56" s="12">
        <v>10</v>
      </c>
      <c r="K56" s="12">
        <v>12</v>
      </c>
      <c r="L56" s="24"/>
      <c r="M56" s="24"/>
      <c r="N56" s="24"/>
      <c r="O56" s="24"/>
      <c r="P56" s="24"/>
      <c r="Q56" s="24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7"/>
      <c r="AC56" s="7"/>
      <c r="AD56" s="7"/>
      <c r="AE56" s="7"/>
      <c r="AF56" s="7"/>
    </row>
    <row r="57" spans="1:32" s="6" customFormat="1" ht="15" customHeight="1" x14ac:dyDescent="0.3">
      <c r="A57" s="62" t="s">
        <v>15</v>
      </c>
      <c r="B57" s="37"/>
      <c r="C57" s="38">
        <f>[3]Sheet1!$C18</f>
        <v>5</v>
      </c>
      <c r="D57" s="38">
        <f>[4]Sheet1!$C18</f>
        <v>3</v>
      </c>
      <c r="E57" s="38">
        <f>[5]Sheet1!$C18</f>
        <v>5</v>
      </c>
      <c r="F57" s="38">
        <f>[6]Sheet1!$C18</f>
        <v>5</v>
      </c>
      <c r="G57" s="12">
        <f>[7]Sheet1!$C17</f>
        <v>3</v>
      </c>
      <c r="H57" s="12">
        <f>[8]Sheet1!$C17</f>
        <v>6</v>
      </c>
      <c r="I57" s="38">
        <f>[9]Sheet1!$C17</f>
        <v>7</v>
      </c>
      <c r="J57" s="12">
        <v>3</v>
      </c>
      <c r="K57" s="12">
        <v>6</v>
      </c>
      <c r="L57" s="24"/>
      <c r="M57" s="24"/>
      <c r="N57" s="24"/>
      <c r="O57" s="24"/>
      <c r="P57" s="24"/>
      <c r="Q57" s="24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7"/>
      <c r="AC57" s="7"/>
      <c r="AD57" s="7"/>
      <c r="AE57" s="7"/>
      <c r="AF57" s="7"/>
    </row>
    <row r="58" spans="1:32" ht="16.5" customHeight="1" x14ac:dyDescent="0.3">
      <c r="A58" s="62" t="s">
        <v>16</v>
      </c>
      <c r="B58" s="43"/>
      <c r="C58" s="38">
        <f>[3]Sheet1!$C19</f>
        <v>3</v>
      </c>
      <c r="D58" s="38">
        <f>[4]Sheet1!$C19</f>
        <v>3</v>
      </c>
      <c r="E58" s="38">
        <f>[5]Sheet1!$C19</f>
        <v>3</v>
      </c>
      <c r="F58" s="38">
        <f>[6]Sheet1!$C19</f>
        <v>3</v>
      </c>
      <c r="G58" s="12">
        <f>[7]Sheet1!$C18</f>
        <v>1</v>
      </c>
      <c r="H58" s="12">
        <f>[8]Sheet1!$C18</f>
        <v>6</v>
      </c>
      <c r="I58" s="38">
        <f>[9]Sheet1!$C18</f>
        <v>4</v>
      </c>
      <c r="J58" s="12">
        <v>3</v>
      </c>
      <c r="K58" s="12">
        <v>4</v>
      </c>
      <c r="L58" s="1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x14ac:dyDescent="0.3">
      <c r="A59" s="62" t="s">
        <v>17</v>
      </c>
      <c r="B59" s="43"/>
      <c r="C59" s="38">
        <f>[3]Sheet1!$C20</f>
        <v>3</v>
      </c>
      <c r="D59" s="38">
        <f>[4]Sheet1!$C20</f>
        <v>1</v>
      </c>
      <c r="E59" s="38">
        <f>[5]Sheet1!$C20</f>
        <v>5</v>
      </c>
      <c r="F59" s="38">
        <f>[6]Sheet1!$C20</f>
        <v>2</v>
      </c>
      <c r="G59" s="12">
        <f>[7]Sheet1!$C19</f>
        <v>4</v>
      </c>
      <c r="H59" s="12">
        <f>[8]Sheet1!$C19</f>
        <v>1</v>
      </c>
      <c r="I59" s="38">
        <f>[9]Sheet1!$C19</f>
        <v>4</v>
      </c>
      <c r="J59" s="12">
        <v>1</v>
      </c>
      <c r="K59" s="12">
        <v>5</v>
      </c>
      <c r="L59" s="21"/>
      <c r="M59" s="20"/>
      <c r="N59" s="20"/>
      <c r="O59" s="20"/>
      <c r="P59" s="20"/>
      <c r="Q59" s="21"/>
      <c r="R59" s="22"/>
      <c r="S59" s="22"/>
      <c r="T59" s="22"/>
      <c r="U59" s="22"/>
      <c r="V59" s="22"/>
      <c r="W59" s="22"/>
      <c r="X59" s="22"/>
      <c r="Y59" s="22"/>
    </row>
    <row r="60" spans="1:32" x14ac:dyDescent="0.3">
      <c r="A60" s="62" t="s">
        <v>18</v>
      </c>
      <c r="B60" s="43"/>
      <c r="C60" s="38">
        <f>[3]Sheet1!$C21</f>
        <v>0</v>
      </c>
      <c r="D60" s="38">
        <f>[4]Sheet1!$C21</f>
        <v>1</v>
      </c>
      <c r="E60" s="38">
        <f>[5]Sheet1!$C21</f>
        <v>3</v>
      </c>
      <c r="F60" s="38">
        <f>[6]Sheet1!$C21</f>
        <v>1</v>
      </c>
      <c r="G60" s="12">
        <f>[7]Sheet1!$C20</f>
        <v>3</v>
      </c>
      <c r="H60" s="12">
        <f>[8]Sheet1!$C20</f>
        <v>1</v>
      </c>
      <c r="I60" s="38">
        <f>[9]Sheet1!$C20</f>
        <v>1</v>
      </c>
      <c r="J60" s="12">
        <v>3</v>
      </c>
      <c r="K60" s="12">
        <v>0</v>
      </c>
      <c r="L60" s="21"/>
      <c r="M60" s="20"/>
      <c r="N60" s="20"/>
      <c r="O60" s="20"/>
      <c r="P60" s="20"/>
      <c r="Q60" s="21"/>
      <c r="R60" s="21"/>
      <c r="S60" s="21"/>
      <c r="T60" s="21"/>
      <c r="U60" s="21"/>
      <c r="V60" s="21"/>
      <c r="W60" s="21"/>
      <c r="X60" s="21"/>
      <c r="Y60" s="21"/>
    </row>
    <row r="61" spans="1:32" x14ac:dyDescent="0.3">
      <c r="A61" s="62" t="s">
        <v>19</v>
      </c>
      <c r="B61" s="43"/>
      <c r="C61" s="38">
        <f>[3]Sheet1!$C22</f>
        <v>1</v>
      </c>
      <c r="D61" s="38">
        <f>[4]Sheet1!$C22</f>
        <v>1</v>
      </c>
      <c r="E61" s="38">
        <f>[5]Sheet1!$C22</f>
        <v>0</v>
      </c>
      <c r="F61" s="38">
        <f>[6]Sheet1!$C22</f>
        <v>3</v>
      </c>
      <c r="G61" s="54">
        <f>[7]Sheet1!$C21</f>
        <v>2</v>
      </c>
      <c r="H61" s="12">
        <f>[8]Sheet1!$C21</f>
        <v>2</v>
      </c>
      <c r="I61" s="38">
        <f>[9]Sheet1!$C21</f>
        <v>0</v>
      </c>
      <c r="J61" s="12">
        <v>2</v>
      </c>
      <c r="K61" s="12">
        <v>0</v>
      </c>
      <c r="L61" s="1"/>
    </row>
    <row r="62" spans="1:32" x14ac:dyDescent="0.3">
      <c r="A62" s="71" t="s">
        <v>31</v>
      </c>
      <c r="B62" s="43"/>
      <c r="C62" s="55">
        <f t="shared" ref="C62:K62" si="5">SUM(C46:C61)</f>
        <v>141</v>
      </c>
      <c r="D62" s="55">
        <f t="shared" si="5"/>
        <v>143</v>
      </c>
      <c r="E62" s="55">
        <f t="shared" si="5"/>
        <v>169</v>
      </c>
      <c r="F62" s="55">
        <f t="shared" si="5"/>
        <v>163</v>
      </c>
      <c r="G62" s="55">
        <f t="shared" si="5"/>
        <v>139</v>
      </c>
      <c r="H62" s="55">
        <f t="shared" si="5"/>
        <v>162</v>
      </c>
      <c r="I62" s="38">
        <f>[9]Sheet1!$C22</f>
        <v>142</v>
      </c>
      <c r="J62" s="55">
        <f t="shared" si="5"/>
        <v>149</v>
      </c>
      <c r="K62" s="55">
        <f t="shared" si="5"/>
        <v>137</v>
      </c>
      <c r="L62" s="1"/>
    </row>
    <row r="63" spans="1:32" x14ac:dyDescent="0.3">
      <c r="A63" s="71" t="s">
        <v>32</v>
      </c>
      <c r="B63" s="43"/>
      <c r="C63" s="45">
        <f>'[2]1710000501-eng (46)'!T$10/100000</f>
        <v>19.110749999999999</v>
      </c>
      <c r="D63" s="45">
        <f>'[2]1710000501-eng (46)'!U$10/100000</f>
        <v>19.615159999999999</v>
      </c>
      <c r="E63" s="45">
        <f>'[2]1710000501-eng (46)'!V$10/100000</f>
        <v>20.116879999999998</v>
      </c>
      <c r="F63" s="45">
        <f>'[2]1710000501-eng (46)'!W$10/100000</f>
        <v>20.453250000000001</v>
      </c>
      <c r="G63" s="45">
        <f>'[1]1710000501-eng (49)'!EQ$13/100000</f>
        <v>21.042829999999999</v>
      </c>
      <c r="H63" s="45">
        <f>'[1]1710000501-eng (49)'!ER$13/100000</f>
        <v>21.33972</v>
      </c>
      <c r="I63" s="45">
        <f>'[1]1710000501-eng (49)'!ES$13/100000</f>
        <v>21.676629999999999</v>
      </c>
      <c r="J63" s="45">
        <f>'[1]1710000501-eng (49)'!ET$13/100000</f>
        <v>21.976310000000002</v>
      </c>
      <c r="K63" s="45">
        <f>'[1]1710000501-eng (49)'!EU$13/100000</f>
        <v>22.106819999999999</v>
      </c>
      <c r="L63" s="1"/>
    </row>
    <row r="64" spans="1:32" x14ac:dyDescent="0.3">
      <c r="A64" s="73" t="s">
        <v>39</v>
      </c>
      <c r="B64" s="76"/>
      <c r="C64" s="77">
        <f>C62/C63</f>
        <v>7.3780463875044155</v>
      </c>
      <c r="D64" s="77">
        <f t="shared" ref="D64:K64" si="6">D62/D63</f>
        <v>7.290279559279659</v>
      </c>
      <c r="E64" s="77">
        <f t="shared" si="6"/>
        <v>8.4009051105340404</v>
      </c>
      <c r="F64" s="77">
        <f t="shared" si="6"/>
        <v>7.969393617151308</v>
      </c>
      <c r="G64" s="77">
        <f t="shared" si="6"/>
        <v>6.6055753907625547</v>
      </c>
      <c r="H64" s="77">
        <f t="shared" si="6"/>
        <v>7.5914773014828683</v>
      </c>
      <c r="I64" s="77">
        <f t="shared" si="6"/>
        <v>6.550833778128796</v>
      </c>
      <c r="J64" s="77">
        <f t="shared" si="6"/>
        <v>6.7800281302912087</v>
      </c>
      <c r="K64" s="77">
        <f t="shared" si="6"/>
        <v>6.1971825889024297</v>
      </c>
      <c r="L64" s="1"/>
    </row>
    <row r="65" spans="1:12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3">
      <c r="A66" s="44" t="s">
        <v>36</v>
      </c>
    </row>
    <row r="67" spans="1:12" x14ac:dyDescent="0.3">
      <c r="A67" t="s">
        <v>37</v>
      </c>
    </row>
    <row r="68" spans="1:12" x14ac:dyDescent="0.3">
      <c r="A68" s="23" t="s">
        <v>44</v>
      </c>
    </row>
    <row r="69" spans="1:12" x14ac:dyDescent="0.3">
      <c r="A69" s="23" t="s">
        <v>52</v>
      </c>
      <c r="B69" s="23" t="s">
        <v>53</v>
      </c>
    </row>
    <row r="70" spans="1:12" x14ac:dyDescent="0.3">
      <c r="A70" s="23" t="s">
        <v>54</v>
      </c>
      <c r="B70" s="23" t="s">
        <v>55</v>
      </c>
    </row>
  </sheetData>
  <mergeCells count="2">
    <mergeCell ref="L4:R4"/>
    <mergeCell ref="U4:AB4"/>
  </mergeCells>
  <pageMargins left="0.25" right="0.25" top="0.5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182F-F126-4767-A399-68D8750746BE}">
  <dimension ref="A1:AY32"/>
  <sheetViews>
    <sheetView tabSelected="1" workbookViewId="0">
      <pane xSplit="1" ySplit="7" topLeftCell="W8" activePane="bottomRight" state="frozen"/>
      <selection pane="topRight" activeCell="B1" sqref="B1"/>
      <selection pane="bottomLeft" activeCell="A8" sqref="A8"/>
      <selection pane="bottomRight" activeCell="AR16" sqref="AR16"/>
    </sheetView>
  </sheetViews>
  <sheetFormatPr defaultRowHeight="14.4" x14ac:dyDescent="0.3"/>
  <cols>
    <col min="1" max="1" width="23.5546875" customWidth="1"/>
    <col min="2" max="42" width="7.88671875" customWidth="1"/>
    <col min="43" max="43" width="22.6640625" customWidth="1"/>
    <col min="44" max="44" width="15.6640625" customWidth="1"/>
    <col min="45" max="45" width="9.6640625" customWidth="1"/>
    <col min="46" max="46" width="6" customWidth="1"/>
    <col min="47" max="47" width="5" customWidth="1"/>
    <col min="48" max="48" width="5.5546875" customWidth="1"/>
    <col min="49" max="49" width="6.44140625" customWidth="1"/>
    <col min="50" max="50" width="4.44140625" customWidth="1"/>
    <col min="51" max="51" width="7.33203125" customWidth="1"/>
  </cols>
  <sheetData>
    <row r="1" spans="1:49" ht="15" customHeight="1" x14ac:dyDescent="0.35">
      <c r="A1" s="2" t="s">
        <v>51</v>
      </c>
    </row>
    <row r="2" spans="1:49" s="35" customFormat="1" ht="15" customHeight="1" x14ac:dyDescent="0.3">
      <c r="A2" s="85" t="s">
        <v>57</v>
      </c>
      <c r="B2" s="85"/>
      <c r="C2" s="85"/>
      <c r="D2" s="85"/>
      <c r="E2" s="85"/>
      <c r="F2" s="85"/>
      <c r="G2" s="85"/>
      <c r="H2" s="85"/>
      <c r="I2" s="15"/>
      <c r="J2" s="15"/>
      <c r="K2" s="15"/>
      <c r="L2" s="15"/>
      <c r="M2" s="15"/>
      <c r="N2" s="1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34"/>
      <c r="AJ2" s="34"/>
      <c r="AK2" s="34"/>
      <c r="AL2" s="34"/>
      <c r="AM2" s="34"/>
      <c r="AN2" s="34"/>
      <c r="AO2" s="34"/>
    </row>
    <row r="3" spans="1:49" s="6" customFormat="1" ht="15" customHeight="1" x14ac:dyDescent="0.3">
      <c r="A3" s="26" t="s">
        <v>56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7"/>
      <c r="AJ3" s="7"/>
      <c r="AK3" s="7"/>
      <c r="AL3" s="7"/>
      <c r="AM3" s="7"/>
      <c r="AN3" s="7"/>
      <c r="AO3" s="7"/>
    </row>
    <row r="4" spans="1:49" s="4" customFormat="1" ht="16.5" customHeight="1" x14ac:dyDescent="0.3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9" s="4" customFormat="1" ht="16.5" customHeight="1" thickBot="1" x14ac:dyDescent="0.35">
      <c r="A5" s="3" t="s">
        <v>20</v>
      </c>
      <c r="B5" s="3"/>
      <c r="C5" s="3"/>
      <c r="AP5"/>
      <c r="AQ5"/>
      <c r="AR5"/>
      <c r="AS5"/>
    </row>
    <row r="6" spans="1:49" s="4" customFormat="1" ht="16.5" customHeight="1" thickBot="1" x14ac:dyDescent="0.35">
      <c r="A6" s="8" t="s">
        <v>21</v>
      </c>
      <c r="B6" s="104" t="s">
        <v>1</v>
      </c>
      <c r="C6" s="105"/>
      <c r="D6" s="105"/>
      <c r="E6" s="105"/>
      <c r="F6" s="105"/>
      <c r="G6" s="105"/>
      <c r="H6" s="105"/>
      <c r="I6" s="105"/>
      <c r="J6" s="105"/>
      <c r="K6" s="105"/>
      <c r="L6" s="104" t="s">
        <v>2</v>
      </c>
      <c r="M6" s="105"/>
      <c r="N6" s="105"/>
      <c r="O6" s="105"/>
      <c r="P6" s="105"/>
      <c r="Q6" s="105"/>
      <c r="R6" s="105"/>
      <c r="S6" s="105"/>
      <c r="T6" s="105"/>
      <c r="U6" s="105"/>
      <c r="V6" s="104" t="s">
        <v>3</v>
      </c>
      <c r="W6" s="105"/>
      <c r="X6" s="105"/>
      <c r="Y6" s="105"/>
      <c r="Z6" s="105"/>
      <c r="AA6" s="105"/>
      <c r="AB6" s="105"/>
      <c r="AC6" s="105"/>
      <c r="AD6" s="105"/>
      <c r="AE6" s="105"/>
      <c r="AF6" s="104" t="s">
        <v>4</v>
      </c>
      <c r="AG6" s="105"/>
      <c r="AH6" s="105"/>
      <c r="AI6" s="105"/>
      <c r="AJ6" s="105"/>
      <c r="AK6" s="105"/>
      <c r="AL6" s="105"/>
      <c r="AM6" s="105"/>
      <c r="AN6" s="105"/>
      <c r="AO6" s="105"/>
      <c r="AP6" s="36" t="s">
        <v>0</v>
      </c>
      <c r="AQ6" s="1"/>
      <c r="AR6" s="12"/>
      <c r="AS6" s="12"/>
      <c r="AT6" s="12"/>
      <c r="AU6" s="12"/>
      <c r="AV6" s="12"/>
      <c r="AW6" s="12"/>
    </row>
    <row r="7" spans="1:49" s="4" customFormat="1" ht="16.5" customHeight="1" thickBot="1" x14ac:dyDescent="0.35">
      <c r="A7" s="8"/>
      <c r="B7" s="57" t="s">
        <v>22</v>
      </c>
      <c r="C7" s="58" t="s">
        <v>23</v>
      </c>
      <c r="D7" s="56" t="s">
        <v>24</v>
      </c>
      <c r="E7" s="56" t="s">
        <v>25</v>
      </c>
      <c r="F7" s="56" t="s">
        <v>26</v>
      </c>
      <c r="G7" s="56" t="s">
        <v>27</v>
      </c>
      <c r="H7" s="56" t="s">
        <v>41</v>
      </c>
      <c r="I7" s="56" t="s">
        <v>42</v>
      </c>
      <c r="J7" s="56">
        <v>2020</v>
      </c>
      <c r="K7" s="56">
        <v>2021</v>
      </c>
      <c r="L7" s="57" t="s">
        <v>22</v>
      </c>
      <c r="M7" s="58" t="s">
        <v>23</v>
      </c>
      <c r="N7" s="56" t="s">
        <v>24</v>
      </c>
      <c r="O7" s="56" t="s">
        <v>25</v>
      </c>
      <c r="P7" s="56" t="s">
        <v>26</v>
      </c>
      <c r="Q7" s="56" t="s">
        <v>27</v>
      </c>
      <c r="R7" s="56" t="s">
        <v>41</v>
      </c>
      <c r="S7" s="56" t="s">
        <v>42</v>
      </c>
      <c r="T7" s="56">
        <v>2020</v>
      </c>
      <c r="U7" s="56">
        <v>2021</v>
      </c>
      <c r="V7" s="93" t="s">
        <v>22</v>
      </c>
      <c r="W7" s="94" t="s">
        <v>23</v>
      </c>
      <c r="X7" s="89" t="s">
        <v>24</v>
      </c>
      <c r="Y7" s="89" t="s">
        <v>25</v>
      </c>
      <c r="Z7" s="89" t="s">
        <v>26</v>
      </c>
      <c r="AA7" s="89" t="s">
        <v>27</v>
      </c>
      <c r="AB7" s="89" t="s">
        <v>41</v>
      </c>
      <c r="AC7" s="89" t="s">
        <v>42</v>
      </c>
      <c r="AD7" s="89">
        <v>2020</v>
      </c>
      <c r="AE7" s="89">
        <v>2021</v>
      </c>
      <c r="AF7" s="93" t="s">
        <v>22</v>
      </c>
      <c r="AG7" s="94" t="s">
        <v>23</v>
      </c>
      <c r="AH7" s="89" t="s">
        <v>24</v>
      </c>
      <c r="AI7" s="89" t="s">
        <v>25</v>
      </c>
      <c r="AJ7" s="89" t="s">
        <v>26</v>
      </c>
      <c r="AK7" s="89" t="s">
        <v>27</v>
      </c>
      <c r="AL7" s="89" t="s">
        <v>41</v>
      </c>
      <c r="AM7" s="89" t="s">
        <v>42</v>
      </c>
      <c r="AN7" s="89">
        <v>2020</v>
      </c>
      <c r="AO7" s="89">
        <v>2021</v>
      </c>
      <c r="AP7" s="90"/>
      <c r="AQ7" s="5"/>
      <c r="AR7" s="13"/>
      <c r="AS7" s="5"/>
      <c r="AT7" s="5"/>
      <c r="AU7" s="5"/>
      <c r="AV7" s="5"/>
      <c r="AW7" s="5"/>
    </row>
    <row r="8" spans="1:49" s="4" customFormat="1" ht="16.5" customHeight="1" x14ac:dyDescent="0.3">
      <c r="A8" s="9" t="s">
        <v>46</v>
      </c>
      <c r="B8" s="95">
        <v>4</v>
      </c>
      <c r="C8" s="96">
        <v>1</v>
      </c>
      <c r="D8" s="96">
        <v>1</v>
      </c>
      <c r="E8" s="97">
        <v>2</v>
      </c>
      <c r="F8" s="98">
        <f>[6]Sheet1!$B29</f>
        <v>1</v>
      </c>
      <c r="G8" s="98">
        <f>[10]Sheet1!$B29</f>
        <v>4</v>
      </c>
      <c r="H8" s="98">
        <f>[8]Sheet1!$B27</f>
        <v>2</v>
      </c>
      <c r="I8" s="98">
        <f>[9]Sheet1!$B27</f>
        <v>1</v>
      </c>
      <c r="J8" s="99">
        <v>3</v>
      </c>
      <c r="K8" s="99">
        <v>1</v>
      </c>
      <c r="L8" s="95">
        <v>0</v>
      </c>
      <c r="M8" s="96">
        <v>5</v>
      </c>
      <c r="N8" s="96">
        <v>5</v>
      </c>
      <c r="O8" s="96">
        <v>3</v>
      </c>
      <c r="P8" s="98">
        <f>[6]Sheet1!$C29</f>
        <v>2</v>
      </c>
      <c r="Q8" s="98">
        <f>[10]Sheet1!$C29</f>
        <v>1</v>
      </c>
      <c r="R8" s="98">
        <f>[8]Sheet1!$C27</f>
        <v>4</v>
      </c>
      <c r="S8" s="98">
        <f>[9]Sheet1!$C27</f>
        <v>2</v>
      </c>
      <c r="T8" s="99">
        <v>3</v>
      </c>
      <c r="U8" s="99">
        <v>2</v>
      </c>
      <c r="V8" s="17">
        <v>1</v>
      </c>
      <c r="W8" s="17">
        <v>0</v>
      </c>
      <c r="X8" s="17">
        <v>0</v>
      </c>
      <c r="Y8" s="18">
        <v>0</v>
      </c>
      <c r="Z8" s="19">
        <f>[6]Sheet1!$D29</f>
        <v>0</v>
      </c>
      <c r="AA8" s="19">
        <f>[10]Sheet1!$D29</f>
        <v>2</v>
      </c>
      <c r="AB8" s="19">
        <f>[8]Sheet1!$D27</f>
        <v>3</v>
      </c>
      <c r="AC8" s="101">
        <f>[9]Sheet1!$D27</f>
        <v>3</v>
      </c>
      <c r="AD8" s="101">
        <v>3</v>
      </c>
      <c r="AE8" s="101">
        <v>3</v>
      </c>
      <c r="AF8" s="95">
        <v>0</v>
      </c>
      <c r="AG8" s="96">
        <v>1</v>
      </c>
      <c r="AH8" s="96">
        <v>1</v>
      </c>
      <c r="AI8" s="96">
        <v>2</v>
      </c>
      <c r="AJ8" s="98">
        <f>[6]Sheet1!$E29</f>
        <v>1</v>
      </c>
      <c r="AK8" s="98">
        <f>[10]Sheet1!$E29</f>
        <v>0</v>
      </c>
      <c r="AL8" s="98">
        <f>[8]Sheet1!$E27</f>
        <v>0</v>
      </c>
      <c r="AM8" s="98">
        <f>[9]Sheet1!$E27</f>
        <v>3</v>
      </c>
      <c r="AN8" s="99">
        <v>2</v>
      </c>
      <c r="AO8" s="100">
        <v>1</v>
      </c>
      <c r="AP8" s="91">
        <f>SUM(B8:AO8)</f>
        <v>73</v>
      </c>
      <c r="AQ8"/>
      <c r="AR8" s="14"/>
      <c r="AS8" s="12"/>
      <c r="AT8" s="12"/>
      <c r="AU8" s="12"/>
      <c r="AV8" s="12"/>
      <c r="AW8" s="12"/>
    </row>
    <row r="9" spans="1:49" s="4" customFormat="1" ht="16.5" customHeight="1" x14ac:dyDescent="0.3">
      <c r="A9" s="9" t="s">
        <v>5</v>
      </c>
      <c r="B9" s="16">
        <v>16</v>
      </c>
      <c r="C9" s="17">
        <v>3</v>
      </c>
      <c r="D9" s="17">
        <v>10</v>
      </c>
      <c r="E9" s="18">
        <v>5</v>
      </c>
      <c r="F9" s="19">
        <f>[6]Sheet1!$B30</f>
        <v>7</v>
      </c>
      <c r="G9" s="19">
        <f>[10]Sheet1!$B30</f>
        <v>5</v>
      </c>
      <c r="H9" s="19">
        <f>[8]Sheet1!$B28</f>
        <v>10</v>
      </c>
      <c r="I9" s="19">
        <f>[9]Sheet1!$B28</f>
        <v>10</v>
      </c>
      <c r="J9" s="101">
        <v>9</v>
      </c>
      <c r="K9" s="101">
        <v>4</v>
      </c>
      <c r="L9" s="16">
        <v>10</v>
      </c>
      <c r="M9" s="17">
        <v>7</v>
      </c>
      <c r="N9" s="17">
        <v>15</v>
      </c>
      <c r="O9" s="17">
        <v>7</v>
      </c>
      <c r="P9" s="19">
        <f>[6]Sheet1!$C30</f>
        <v>13</v>
      </c>
      <c r="Q9" s="19">
        <f>[10]Sheet1!$C30</f>
        <v>7</v>
      </c>
      <c r="R9" s="19">
        <f>[8]Sheet1!$C28</f>
        <v>10</v>
      </c>
      <c r="S9" s="19">
        <f>[9]Sheet1!$C28</f>
        <v>7</v>
      </c>
      <c r="T9" s="101">
        <v>7</v>
      </c>
      <c r="U9" s="101">
        <v>14</v>
      </c>
      <c r="V9" s="17">
        <v>9</v>
      </c>
      <c r="W9" s="17">
        <v>11</v>
      </c>
      <c r="X9" s="17">
        <v>10</v>
      </c>
      <c r="Y9" s="18">
        <v>9</v>
      </c>
      <c r="Z9" s="19">
        <f>[6]Sheet1!$D30</f>
        <v>8</v>
      </c>
      <c r="AA9" s="19">
        <f>[10]Sheet1!$D30</f>
        <v>10</v>
      </c>
      <c r="AB9" s="19">
        <f>[8]Sheet1!$D28</f>
        <v>8</v>
      </c>
      <c r="AC9" s="12">
        <f>[9]Sheet1!$D28</f>
        <v>5</v>
      </c>
      <c r="AD9" s="12">
        <v>7</v>
      </c>
      <c r="AE9" s="12">
        <v>6</v>
      </c>
      <c r="AF9" s="16">
        <v>9</v>
      </c>
      <c r="AG9" s="17">
        <v>8</v>
      </c>
      <c r="AH9" s="17">
        <v>4</v>
      </c>
      <c r="AI9" s="17">
        <v>7</v>
      </c>
      <c r="AJ9" s="19">
        <f>[6]Sheet1!$E30</f>
        <v>5</v>
      </c>
      <c r="AK9" s="19">
        <f>[10]Sheet1!$E30</f>
        <v>7</v>
      </c>
      <c r="AL9" s="19">
        <f>[8]Sheet1!$E28</f>
        <v>10</v>
      </c>
      <c r="AM9" s="19">
        <f>[9]Sheet1!$E28</f>
        <v>3</v>
      </c>
      <c r="AN9" s="101">
        <v>11</v>
      </c>
      <c r="AO9" s="91">
        <v>8</v>
      </c>
      <c r="AP9" s="91">
        <f>SUM(B9:AO9)</f>
        <v>331</v>
      </c>
      <c r="AQ9"/>
      <c r="AR9" s="14"/>
      <c r="AS9" s="12"/>
      <c r="AT9" s="12"/>
      <c r="AU9" s="12"/>
      <c r="AV9" s="12"/>
      <c r="AW9" s="12"/>
    </row>
    <row r="10" spans="1:49" s="4" customFormat="1" ht="16.5" customHeight="1" x14ac:dyDescent="0.3">
      <c r="A10" s="9" t="s">
        <v>6</v>
      </c>
      <c r="B10" s="16">
        <v>17</v>
      </c>
      <c r="C10" s="17">
        <v>10</v>
      </c>
      <c r="D10" s="17">
        <v>15</v>
      </c>
      <c r="E10" s="18">
        <v>17</v>
      </c>
      <c r="F10" s="19">
        <f>[6]Sheet1!$B31</f>
        <v>8</v>
      </c>
      <c r="G10" s="19">
        <f>[10]Sheet1!$B31</f>
        <v>19</v>
      </c>
      <c r="H10" s="19">
        <f>[8]Sheet1!$B29</f>
        <v>19</v>
      </c>
      <c r="I10" s="19">
        <f>[9]Sheet1!$B29</f>
        <v>16</v>
      </c>
      <c r="J10" s="101">
        <v>9</v>
      </c>
      <c r="K10" s="101">
        <v>10</v>
      </c>
      <c r="L10" s="16">
        <v>13</v>
      </c>
      <c r="M10" s="17">
        <v>13</v>
      </c>
      <c r="N10" s="17">
        <v>18</v>
      </c>
      <c r="O10" s="17">
        <v>22</v>
      </c>
      <c r="P10" s="19">
        <f>[6]Sheet1!$C31</f>
        <v>15</v>
      </c>
      <c r="Q10" s="19">
        <f>[10]Sheet1!$C31</f>
        <v>15</v>
      </c>
      <c r="R10" s="19">
        <f>[8]Sheet1!$C29</f>
        <v>11</v>
      </c>
      <c r="S10" s="19">
        <f>[9]Sheet1!$C29</f>
        <v>16</v>
      </c>
      <c r="T10" s="101">
        <v>15</v>
      </c>
      <c r="U10" s="101">
        <v>12</v>
      </c>
      <c r="V10" s="17">
        <v>11</v>
      </c>
      <c r="W10" s="17">
        <v>8</v>
      </c>
      <c r="X10" s="17">
        <v>10</v>
      </c>
      <c r="Y10" s="18">
        <v>6</v>
      </c>
      <c r="Z10" s="19">
        <f>[6]Sheet1!$D31</f>
        <v>11</v>
      </c>
      <c r="AA10" s="19">
        <f>[10]Sheet1!$D31</f>
        <v>10</v>
      </c>
      <c r="AB10" s="19">
        <f>[8]Sheet1!$D29</f>
        <v>19</v>
      </c>
      <c r="AC10" s="12">
        <f>[9]Sheet1!$D29</f>
        <v>11</v>
      </c>
      <c r="AD10" s="12">
        <v>11</v>
      </c>
      <c r="AE10" s="12">
        <v>13</v>
      </c>
      <c r="AF10" s="16">
        <v>13</v>
      </c>
      <c r="AG10" s="17">
        <v>8</v>
      </c>
      <c r="AH10" s="17">
        <v>12</v>
      </c>
      <c r="AI10" s="17">
        <v>11</v>
      </c>
      <c r="AJ10" s="19">
        <f>[6]Sheet1!$E31</f>
        <v>14</v>
      </c>
      <c r="AK10" s="19">
        <f>[10]Sheet1!$E31</f>
        <v>10</v>
      </c>
      <c r="AL10" s="19">
        <f>[8]Sheet1!$E29</f>
        <v>11</v>
      </c>
      <c r="AM10" s="19">
        <f>[9]Sheet1!$E29</f>
        <v>9</v>
      </c>
      <c r="AN10" s="101">
        <v>12</v>
      </c>
      <c r="AO10" s="91">
        <v>8</v>
      </c>
      <c r="AP10" s="91">
        <f>SUM(B10:AO10)</f>
        <v>508</v>
      </c>
      <c r="AQ10"/>
      <c r="AR10" s="14"/>
      <c r="AS10" s="12"/>
      <c r="AT10" s="12"/>
      <c r="AU10" s="12"/>
      <c r="AV10" s="12"/>
      <c r="AW10" s="12"/>
    </row>
    <row r="11" spans="1:49" s="4" customFormat="1" ht="16.5" customHeight="1" x14ac:dyDescent="0.3">
      <c r="A11" s="9" t="s">
        <v>7</v>
      </c>
      <c r="B11" s="16">
        <v>12</v>
      </c>
      <c r="C11" s="17">
        <v>20</v>
      </c>
      <c r="D11" s="17">
        <v>11</v>
      </c>
      <c r="E11" s="18">
        <v>17</v>
      </c>
      <c r="F11" s="19">
        <f>[6]Sheet1!$B32</f>
        <v>16</v>
      </c>
      <c r="G11" s="19">
        <f>[10]Sheet1!$B32</f>
        <v>21</v>
      </c>
      <c r="H11" s="19">
        <f>[8]Sheet1!$B30</f>
        <v>12</v>
      </c>
      <c r="I11" s="19">
        <f>[9]Sheet1!$B30</f>
        <v>17</v>
      </c>
      <c r="J11" s="101">
        <v>22</v>
      </c>
      <c r="K11" s="101">
        <v>7</v>
      </c>
      <c r="L11" s="16">
        <v>13</v>
      </c>
      <c r="M11" s="17">
        <v>14</v>
      </c>
      <c r="N11" s="17">
        <v>16</v>
      </c>
      <c r="O11" s="17">
        <v>15</v>
      </c>
      <c r="P11" s="19">
        <f>[6]Sheet1!$C32</f>
        <v>18</v>
      </c>
      <c r="Q11" s="19">
        <f>[10]Sheet1!$C32</f>
        <v>20</v>
      </c>
      <c r="R11" s="19">
        <f>[8]Sheet1!$C30</f>
        <v>12</v>
      </c>
      <c r="S11" s="19">
        <f>[9]Sheet1!$C30</f>
        <v>21</v>
      </c>
      <c r="T11" s="101">
        <v>18</v>
      </c>
      <c r="U11" s="101">
        <v>14</v>
      </c>
      <c r="V11" s="17">
        <v>12</v>
      </c>
      <c r="W11" s="17">
        <v>18</v>
      </c>
      <c r="X11" s="17">
        <v>13</v>
      </c>
      <c r="Y11" s="18">
        <v>17</v>
      </c>
      <c r="Z11" s="19">
        <f>[6]Sheet1!$D32</f>
        <v>15</v>
      </c>
      <c r="AA11" s="19">
        <f>[10]Sheet1!$D32</f>
        <v>18</v>
      </c>
      <c r="AB11" s="19">
        <f>[8]Sheet1!$D30</f>
        <v>15</v>
      </c>
      <c r="AC11" s="12">
        <f>[9]Sheet1!$D30</f>
        <v>14</v>
      </c>
      <c r="AD11" s="12">
        <v>10</v>
      </c>
      <c r="AE11" s="12">
        <v>10</v>
      </c>
      <c r="AF11" s="16">
        <v>3</v>
      </c>
      <c r="AG11" s="17">
        <v>12</v>
      </c>
      <c r="AH11" s="17">
        <v>6</v>
      </c>
      <c r="AI11" s="17">
        <v>13</v>
      </c>
      <c r="AJ11" s="19">
        <f>[6]Sheet1!$E32</f>
        <v>14</v>
      </c>
      <c r="AK11" s="19">
        <f>[10]Sheet1!$E32</f>
        <v>14</v>
      </c>
      <c r="AL11" s="19">
        <f>[8]Sheet1!$E30</f>
        <v>9</v>
      </c>
      <c r="AM11" s="19">
        <f>[9]Sheet1!$E30</f>
        <v>14</v>
      </c>
      <c r="AN11" s="101">
        <v>7</v>
      </c>
      <c r="AO11" s="91">
        <v>8</v>
      </c>
      <c r="AP11" s="91">
        <f>SUM(B11:AO11)</f>
        <v>558</v>
      </c>
      <c r="AQ11"/>
      <c r="AR11" s="14"/>
      <c r="AS11" s="12"/>
      <c r="AT11" s="12"/>
      <c r="AU11" s="12"/>
      <c r="AV11" s="12"/>
      <c r="AW11" s="12"/>
    </row>
    <row r="12" spans="1:49" s="4" customFormat="1" ht="16.5" customHeight="1" x14ac:dyDescent="0.3">
      <c r="A12" s="9" t="s">
        <v>8</v>
      </c>
      <c r="B12" s="16">
        <v>8</v>
      </c>
      <c r="C12" s="17">
        <v>12</v>
      </c>
      <c r="D12" s="17">
        <v>9</v>
      </c>
      <c r="E12" s="18">
        <v>11</v>
      </c>
      <c r="F12" s="19">
        <f>[6]Sheet1!$B33</f>
        <v>12</v>
      </c>
      <c r="G12" s="19">
        <f>[10]Sheet1!$B33</f>
        <v>17</v>
      </c>
      <c r="H12" s="19">
        <f>[8]Sheet1!$B31</f>
        <v>13</v>
      </c>
      <c r="I12" s="19">
        <f>[9]Sheet1!$B31</f>
        <v>18</v>
      </c>
      <c r="J12" s="101">
        <v>12</v>
      </c>
      <c r="K12" s="101">
        <v>14</v>
      </c>
      <c r="L12" s="16">
        <v>14</v>
      </c>
      <c r="M12" s="17">
        <v>16</v>
      </c>
      <c r="N12" s="17">
        <v>14</v>
      </c>
      <c r="O12" s="17">
        <v>16</v>
      </c>
      <c r="P12" s="19">
        <f>[6]Sheet1!$C33</f>
        <v>17</v>
      </c>
      <c r="Q12" s="19">
        <f>[10]Sheet1!$C33</f>
        <v>24</v>
      </c>
      <c r="R12" s="19">
        <f>[8]Sheet1!$C31</f>
        <v>21</v>
      </c>
      <c r="S12" s="19">
        <f>[9]Sheet1!$C31</f>
        <v>19</v>
      </c>
      <c r="T12" s="101">
        <v>18</v>
      </c>
      <c r="U12" s="101">
        <v>22</v>
      </c>
      <c r="V12" s="17">
        <v>9</v>
      </c>
      <c r="W12" s="17">
        <v>12</v>
      </c>
      <c r="X12" s="17">
        <v>9</v>
      </c>
      <c r="Y12" s="18">
        <v>19</v>
      </c>
      <c r="Z12" s="19">
        <f>[6]Sheet1!$D33</f>
        <v>13</v>
      </c>
      <c r="AA12" s="19">
        <f>[10]Sheet1!$D33</f>
        <v>16</v>
      </c>
      <c r="AB12" s="19">
        <f>[8]Sheet1!$D31</f>
        <v>14</v>
      </c>
      <c r="AC12" s="12">
        <f>[9]Sheet1!$D31</f>
        <v>12</v>
      </c>
      <c r="AD12" s="12">
        <v>22</v>
      </c>
      <c r="AE12" s="12">
        <v>14</v>
      </c>
      <c r="AF12" s="16">
        <v>6</v>
      </c>
      <c r="AG12" s="17">
        <v>9</v>
      </c>
      <c r="AH12" s="17">
        <v>4</v>
      </c>
      <c r="AI12" s="17">
        <v>14</v>
      </c>
      <c r="AJ12" s="19">
        <f>[6]Sheet1!$E33</f>
        <v>10</v>
      </c>
      <c r="AK12" s="19">
        <f>[10]Sheet1!$E33</f>
        <v>12</v>
      </c>
      <c r="AL12" s="19">
        <f>[8]Sheet1!$E31</f>
        <v>9</v>
      </c>
      <c r="AM12" s="19">
        <f>[9]Sheet1!$E31</f>
        <v>10</v>
      </c>
      <c r="AN12" s="101">
        <v>14</v>
      </c>
      <c r="AO12" s="91">
        <v>16</v>
      </c>
      <c r="AP12" s="91">
        <f>SUM(B12:AO12)</f>
        <v>551</v>
      </c>
      <c r="AQ12"/>
      <c r="AR12" s="14"/>
      <c r="AS12" s="12"/>
      <c r="AT12" s="12"/>
      <c r="AU12" s="12"/>
      <c r="AV12" s="12"/>
      <c r="AW12" s="12"/>
    </row>
    <row r="13" spans="1:49" s="4" customFormat="1" ht="16.5" customHeight="1" x14ac:dyDescent="0.3">
      <c r="A13" s="9" t="s">
        <v>9</v>
      </c>
      <c r="B13" s="16">
        <v>4</v>
      </c>
      <c r="C13" s="17">
        <v>6</v>
      </c>
      <c r="D13" s="17">
        <v>10</v>
      </c>
      <c r="E13" s="18">
        <v>7</v>
      </c>
      <c r="F13" s="19">
        <f>[6]Sheet1!$B34</f>
        <v>16</v>
      </c>
      <c r="G13" s="19">
        <f>[10]Sheet1!$B34</f>
        <v>10</v>
      </c>
      <c r="H13" s="19">
        <f>[8]Sheet1!$B32</f>
        <v>10</v>
      </c>
      <c r="I13" s="19">
        <f>[9]Sheet1!$B32</f>
        <v>12</v>
      </c>
      <c r="J13" s="101">
        <v>15</v>
      </c>
      <c r="K13" s="101">
        <v>11</v>
      </c>
      <c r="L13" s="16">
        <v>7</v>
      </c>
      <c r="M13" s="17">
        <v>7</v>
      </c>
      <c r="N13" s="17">
        <v>20</v>
      </c>
      <c r="O13" s="17">
        <v>24</v>
      </c>
      <c r="P13" s="19">
        <f>[6]Sheet1!$C34</f>
        <v>10</v>
      </c>
      <c r="Q13" s="19">
        <f>[10]Sheet1!$C34</f>
        <v>14</v>
      </c>
      <c r="R13" s="19">
        <f>[8]Sheet1!$C32</f>
        <v>15</v>
      </c>
      <c r="S13" s="19">
        <f>[9]Sheet1!$C32</f>
        <v>22</v>
      </c>
      <c r="T13" s="101">
        <v>24</v>
      </c>
      <c r="U13" s="101">
        <v>18</v>
      </c>
      <c r="V13" s="17">
        <v>10</v>
      </c>
      <c r="W13" s="17">
        <v>7</v>
      </c>
      <c r="X13" s="17">
        <v>8</v>
      </c>
      <c r="Y13" s="18">
        <v>17</v>
      </c>
      <c r="Z13" s="19">
        <f>[6]Sheet1!$D34</f>
        <v>11</v>
      </c>
      <c r="AA13" s="19">
        <f>[10]Sheet1!$D34</f>
        <v>16</v>
      </c>
      <c r="AB13" s="19">
        <f>[8]Sheet1!$D32</f>
        <v>16</v>
      </c>
      <c r="AC13" s="12">
        <f>[9]Sheet1!$D32</f>
        <v>16</v>
      </c>
      <c r="AD13" s="12">
        <v>17</v>
      </c>
      <c r="AE13" s="12">
        <v>16</v>
      </c>
      <c r="AF13" s="16">
        <v>12</v>
      </c>
      <c r="AG13" s="17">
        <v>14</v>
      </c>
      <c r="AH13" s="17">
        <v>8</v>
      </c>
      <c r="AI13" s="17">
        <v>16</v>
      </c>
      <c r="AJ13" s="19">
        <f>[6]Sheet1!$E34</f>
        <v>12</v>
      </c>
      <c r="AK13" s="19">
        <f>[10]Sheet1!$E34</f>
        <v>11</v>
      </c>
      <c r="AL13" s="19">
        <f>[8]Sheet1!$E32</f>
        <v>14</v>
      </c>
      <c r="AM13" s="19">
        <f>[9]Sheet1!$E32</f>
        <v>10</v>
      </c>
      <c r="AN13" s="101">
        <v>12</v>
      </c>
      <c r="AO13" s="91">
        <v>7</v>
      </c>
      <c r="AP13" s="91">
        <f>SUM(B13:AO13)</f>
        <v>512</v>
      </c>
      <c r="AQ13"/>
      <c r="AR13" s="14"/>
      <c r="AS13" s="12"/>
      <c r="AT13" s="12"/>
      <c r="AU13" s="12"/>
      <c r="AV13" s="12"/>
      <c r="AW13" s="12"/>
    </row>
    <row r="14" spans="1:49" s="4" customFormat="1" ht="16.5" customHeight="1" x14ac:dyDescent="0.3">
      <c r="A14" s="9" t="s">
        <v>10</v>
      </c>
      <c r="B14" s="16">
        <v>12</v>
      </c>
      <c r="C14" s="17">
        <v>9</v>
      </c>
      <c r="D14" s="17">
        <v>5</v>
      </c>
      <c r="E14" s="18">
        <v>16</v>
      </c>
      <c r="F14" s="19">
        <f>[6]Sheet1!$B35</f>
        <v>13</v>
      </c>
      <c r="G14" s="19">
        <f>[10]Sheet1!$B35</f>
        <v>13</v>
      </c>
      <c r="H14" s="19">
        <f>[8]Sheet1!$B33</f>
        <v>14</v>
      </c>
      <c r="I14" s="19">
        <f>[9]Sheet1!$B33</f>
        <v>8</v>
      </c>
      <c r="J14" s="101">
        <v>16</v>
      </c>
      <c r="K14" s="101">
        <v>12</v>
      </c>
      <c r="L14" s="16">
        <v>12</v>
      </c>
      <c r="M14" s="17">
        <v>20</v>
      </c>
      <c r="N14" s="17">
        <v>16</v>
      </c>
      <c r="O14" s="17">
        <v>22</v>
      </c>
      <c r="P14" s="19">
        <f>[6]Sheet1!$C35</f>
        <v>17</v>
      </c>
      <c r="Q14" s="19">
        <f>[10]Sheet1!$C35</f>
        <v>18</v>
      </c>
      <c r="R14" s="19">
        <f>[8]Sheet1!$C33</f>
        <v>20</v>
      </c>
      <c r="S14" s="19">
        <f>[9]Sheet1!$C33</f>
        <v>14</v>
      </c>
      <c r="T14" s="101">
        <v>16</v>
      </c>
      <c r="U14" s="101">
        <v>18</v>
      </c>
      <c r="V14" s="17">
        <v>13</v>
      </c>
      <c r="W14" s="17">
        <v>10</v>
      </c>
      <c r="X14" s="17">
        <v>10</v>
      </c>
      <c r="Y14" s="18">
        <v>12</v>
      </c>
      <c r="Z14" s="19">
        <f>[6]Sheet1!$D35</f>
        <v>19</v>
      </c>
      <c r="AA14" s="19">
        <f>[10]Sheet1!$D35</f>
        <v>8</v>
      </c>
      <c r="AB14" s="19">
        <f>[8]Sheet1!$D33</f>
        <v>11</v>
      </c>
      <c r="AC14" s="12">
        <f>[9]Sheet1!$D33</f>
        <v>13</v>
      </c>
      <c r="AD14" s="12">
        <v>11</v>
      </c>
      <c r="AE14" s="12">
        <v>5</v>
      </c>
      <c r="AF14" s="16">
        <v>13</v>
      </c>
      <c r="AG14" s="17">
        <v>8</v>
      </c>
      <c r="AH14" s="17">
        <v>18</v>
      </c>
      <c r="AI14" s="17">
        <v>12</v>
      </c>
      <c r="AJ14" s="19">
        <f>[6]Sheet1!$E35</f>
        <v>15</v>
      </c>
      <c r="AK14" s="19">
        <f>[10]Sheet1!$E35</f>
        <v>11</v>
      </c>
      <c r="AL14" s="19">
        <f>[8]Sheet1!$E33</f>
        <v>8</v>
      </c>
      <c r="AM14" s="19">
        <f>[9]Sheet1!$E33</f>
        <v>14</v>
      </c>
      <c r="AN14" s="101">
        <v>14</v>
      </c>
      <c r="AO14" s="91">
        <v>17</v>
      </c>
      <c r="AP14" s="91">
        <f>SUM(B14:AO14)</f>
        <v>533</v>
      </c>
      <c r="AQ14"/>
      <c r="AR14" s="14"/>
      <c r="AS14" s="12"/>
      <c r="AT14" s="12"/>
      <c r="AU14" s="12"/>
      <c r="AV14" s="12"/>
      <c r="AW14" s="12"/>
    </row>
    <row r="15" spans="1:49" s="4" customFormat="1" ht="16.5" customHeight="1" x14ac:dyDescent="0.3">
      <c r="A15" s="9" t="s">
        <v>11</v>
      </c>
      <c r="B15" s="16">
        <v>15</v>
      </c>
      <c r="C15" s="17">
        <v>11</v>
      </c>
      <c r="D15" s="17">
        <v>10</v>
      </c>
      <c r="E15" s="18">
        <v>23</v>
      </c>
      <c r="F15" s="19">
        <f>[6]Sheet1!$B36</f>
        <v>9</v>
      </c>
      <c r="G15" s="19">
        <f>[10]Sheet1!$B36</f>
        <v>18</v>
      </c>
      <c r="H15" s="19">
        <f>[8]Sheet1!$B34</f>
        <v>11</v>
      </c>
      <c r="I15" s="19">
        <f>[9]Sheet1!$B34</f>
        <v>11</v>
      </c>
      <c r="J15" s="101">
        <v>11</v>
      </c>
      <c r="K15" s="101">
        <v>8</v>
      </c>
      <c r="L15" s="16">
        <v>19</v>
      </c>
      <c r="M15" s="17">
        <v>20</v>
      </c>
      <c r="N15" s="17">
        <v>18</v>
      </c>
      <c r="O15" s="17">
        <v>16</v>
      </c>
      <c r="P15" s="19">
        <f>[6]Sheet1!$C36</f>
        <v>14</v>
      </c>
      <c r="Q15" s="19">
        <f>[10]Sheet1!$C36</f>
        <v>16</v>
      </c>
      <c r="R15" s="19">
        <f>[8]Sheet1!$C34</f>
        <v>10</v>
      </c>
      <c r="S15" s="19">
        <f>[9]Sheet1!$C34</f>
        <v>9</v>
      </c>
      <c r="T15" s="101">
        <v>10</v>
      </c>
      <c r="U15" s="101">
        <v>14</v>
      </c>
      <c r="V15" s="17">
        <v>12</v>
      </c>
      <c r="W15" s="17">
        <v>14</v>
      </c>
      <c r="X15" s="17">
        <v>12</v>
      </c>
      <c r="Y15" s="18">
        <v>22</v>
      </c>
      <c r="Z15" s="19">
        <f>[6]Sheet1!$D36</f>
        <v>11</v>
      </c>
      <c r="AA15" s="19">
        <f>[10]Sheet1!$D36</f>
        <v>21</v>
      </c>
      <c r="AB15" s="19">
        <f>[8]Sheet1!$D34</f>
        <v>21</v>
      </c>
      <c r="AC15" s="12">
        <f>[9]Sheet1!$D34</f>
        <v>21</v>
      </c>
      <c r="AD15" s="12">
        <v>13</v>
      </c>
      <c r="AE15" s="12">
        <v>12</v>
      </c>
      <c r="AF15" s="16">
        <v>17</v>
      </c>
      <c r="AG15" s="17">
        <v>12</v>
      </c>
      <c r="AH15" s="17">
        <v>17</v>
      </c>
      <c r="AI15" s="17">
        <v>14</v>
      </c>
      <c r="AJ15" s="19">
        <f>[6]Sheet1!$E36</f>
        <v>15</v>
      </c>
      <c r="AK15" s="19">
        <f>[10]Sheet1!$E36</f>
        <v>16</v>
      </c>
      <c r="AL15" s="19">
        <f>[8]Sheet1!$E34</f>
        <v>11</v>
      </c>
      <c r="AM15" s="19">
        <f>[9]Sheet1!$E34</f>
        <v>11</v>
      </c>
      <c r="AN15" s="101">
        <v>16</v>
      </c>
      <c r="AO15" s="91">
        <v>13</v>
      </c>
      <c r="AP15" s="91">
        <f>SUM(B15:AO15)</f>
        <v>574</v>
      </c>
      <c r="AQ15"/>
      <c r="AR15" s="14"/>
      <c r="AS15" s="12"/>
      <c r="AT15" s="12"/>
      <c r="AU15" s="12"/>
      <c r="AV15" s="12"/>
      <c r="AW15" s="12"/>
    </row>
    <row r="16" spans="1:49" s="4" customFormat="1" ht="16.5" customHeight="1" x14ac:dyDescent="0.3">
      <c r="A16" s="9" t="s">
        <v>12</v>
      </c>
      <c r="B16" s="16">
        <v>11</v>
      </c>
      <c r="C16" s="17">
        <v>17</v>
      </c>
      <c r="D16" s="17">
        <v>16</v>
      </c>
      <c r="E16" s="18">
        <v>12</v>
      </c>
      <c r="F16" s="19">
        <f>[6]Sheet1!$B37</f>
        <v>17</v>
      </c>
      <c r="G16" s="19">
        <f>[10]Sheet1!$B37</f>
        <v>8</v>
      </c>
      <c r="H16" s="19">
        <f>[8]Sheet1!$B35</f>
        <v>12</v>
      </c>
      <c r="I16" s="19">
        <f>[9]Sheet1!$B35</f>
        <v>12</v>
      </c>
      <c r="J16" s="101">
        <v>11</v>
      </c>
      <c r="K16" s="101">
        <v>6</v>
      </c>
      <c r="L16" s="16">
        <v>12</v>
      </c>
      <c r="M16" s="17">
        <v>20</v>
      </c>
      <c r="N16" s="17">
        <v>15</v>
      </c>
      <c r="O16" s="17">
        <v>23</v>
      </c>
      <c r="P16" s="19">
        <f>[6]Sheet1!$C37</f>
        <v>14</v>
      </c>
      <c r="Q16" s="19">
        <f>[10]Sheet1!$C37</f>
        <v>21</v>
      </c>
      <c r="R16" s="19">
        <f>[8]Sheet1!$C35</f>
        <v>19</v>
      </c>
      <c r="S16" s="19">
        <f>[9]Sheet1!$C35</f>
        <v>19</v>
      </c>
      <c r="T16" s="101">
        <v>17</v>
      </c>
      <c r="U16" s="101">
        <v>9</v>
      </c>
      <c r="V16" s="17">
        <v>14</v>
      </c>
      <c r="W16" s="17">
        <v>16</v>
      </c>
      <c r="X16" s="17">
        <v>15</v>
      </c>
      <c r="Y16" s="18">
        <v>13</v>
      </c>
      <c r="Z16" s="19">
        <f>[6]Sheet1!$D37</f>
        <v>13</v>
      </c>
      <c r="AA16" s="19">
        <f>[10]Sheet1!$D37</f>
        <v>16</v>
      </c>
      <c r="AB16" s="19">
        <f>[8]Sheet1!$D35</f>
        <v>15</v>
      </c>
      <c r="AC16" s="12">
        <f>[9]Sheet1!$D35</f>
        <v>7</v>
      </c>
      <c r="AD16" s="12">
        <v>11</v>
      </c>
      <c r="AE16" s="12">
        <v>10</v>
      </c>
      <c r="AF16" s="16">
        <v>12</v>
      </c>
      <c r="AG16" s="17">
        <v>12</v>
      </c>
      <c r="AH16" s="17">
        <v>13</v>
      </c>
      <c r="AI16" s="17">
        <v>15</v>
      </c>
      <c r="AJ16" s="19">
        <f>[6]Sheet1!$E37</f>
        <v>22</v>
      </c>
      <c r="AK16" s="19">
        <f>[10]Sheet1!$E37</f>
        <v>17</v>
      </c>
      <c r="AL16" s="19">
        <f>[8]Sheet1!$E35</f>
        <v>17</v>
      </c>
      <c r="AM16" s="19">
        <f>[9]Sheet1!$E35</f>
        <v>14</v>
      </c>
      <c r="AN16" s="101">
        <v>6</v>
      </c>
      <c r="AO16" s="91">
        <v>12</v>
      </c>
      <c r="AP16" s="91">
        <f>SUM(B16:AO16)</f>
        <v>561</v>
      </c>
      <c r="AQ16"/>
      <c r="AR16" s="14"/>
      <c r="AS16" s="12"/>
      <c r="AT16" s="12"/>
      <c r="AU16" s="12"/>
      <c r="AV16" s="12"/>
      <c r="AW16" s="12"/>
    </row>
    <row r="17" spans="1:51" s="4" customFormat="1" ht="16.5" customHeight="1" x14ac:dyDescent="0.3">
      <c r="A17" s="9" t="s">
        <v>13</v>
      </c>
      <c r="B17" s="16">
        <v>15</v>
      </c>
      <c r="C17" s="17">
        <v>12</v>
      </c>
      <c r="D17" s="17">
        <v>13</v>
      </c>
      <c r="E17" s="18">
        <v>20</v>
      </c>
      <c r="F17" s="19">
        <f>[6]Sheet1!$B38</f>
        <v>14</v>
      </c>
      <c r="G17" s="19">
        <f>[10]Sheet1!$B38</f>
        <v>16</v>
      </c>
      <c r="H17" s="19">
        <f>[8]Sheet1!$B36</f>
        <v>11</v>
      </c>
      <c r="I17" s="19">
        <f>[9]Sheet1!$B36</f>
        <v>20</v>
      </c>
      <c r="J17" s="101">
        <v>17</v>
      </c>
      <c r="K17" s="101">
        <v>9</v>
      </c>
      <c r="L17" s="16">
        <v>11</v>
      </c>
      <c r="M17" s="17">
        <v>10</v>
      </c>
      <c r="N17" s="17">
        <v>16</v>
      </c>
      <c r="O17" s="17">
        <v>15</v>
      </c>
      <c r="P17" s="19">
        <f>[6]Sheet1!$C38</f>
        <v>16</v>
      </c>
      <c r="Q17" s="19">
        <f>[10]Sheet1!$C38</f>
        <v>9</v>
      </c>
      <c r="R17" s="19">
        <f>[8]Sheet1!$C36</f>
        <v>19</v>
      </c>
      <c r="S17" s="19">
        <f>[9]Sheet1!$C36</f>
        <v>20</v>
      </c>
      <c r="T17" s="101">
        <v>20</v>
      </c>
      <c r="U17" s="101">
        <v>11</v>
      </c>
      <c r="V17" s="17">
        <v>7</v>
      </c>
      <c r="W17" s="17">
        <v>11</v>
      </c>
      <c r="X17" s="17">
        <v>22</v>
      </c>
      <c r="Y17" s="18">
        <v>11</v>
      </c>
      <c r="Z17" s="19">
        <f>[6]Sheet1!$D38</f>
        <v>19</v>
      </c>
      <c r="AA17" s="19">
        <f>[10]Sheet1!$D38</f>
        <v>10</v>
      </c>
      <c r="AB17" s="19">
        <f>[8]Sheet1!$D36</f>
        <v>18</v>
      </c>
      <c r="AC17" s="12">
        <f>[9]Sheet1!$D36</f>
        <v>19</v>
      </c>
      <c r="AD17" s="12">
        <v>12</v>
      </c>
      <c r="AE17" s="12">
        <v>8</v>
      </c>
      <c r="AF17" s="16">
        <v>13</v>
      </c>
      <c r="AG17" s="17">
        <v>15</v>
      </c>
      <c r="AH17" s="17">
        <v>11</v>
      </c>
      <c r="AI17" s="17">
        <v>18</v>
      </c>
      <c r="AJ17" s="19">
        <f>[6]Sheet1!$E38</f>
        <v>17</v>
      </c>
      <c r="AK17" s="19">
        <f>[10]Sheet1!$E38</f>
        <v>11</v>
      </c>
      <c r="AL17" s="19">
        <f>[8]Sheet1!$E36</f>
        <v>11</v>
      </c>
      <c r="AM17" s="19">
        <f>[9]Sheet1!$E36</f>
        <v>10</v>
      </c>
      <c r="AN17" s="101">
        <v>10</v>
      </c>
      <c r="AO17" s="91">
        <v>12</v>
      </c>
      <c r="AP17" s="91">
        <f>SUM(B17:AO17)</f>
        <v>559</v>
      </c>
      <c r="AQ17"/>
      <c r="AR17" s="14"/>
      <c r="AS17" s="12"/>
      <c r="AT17" s="12"/>
      <c r="AU17" s="12"/>
      <c r="AV17" s="12"/>
      <c r="AW17" s="12"/>
    </row>
    <row r="18" spans="1:51" s="4" customFormat="1" ht="16.5" customHeight="1" x14ac:dyDescent="0.3">
      <c r="A18" s="9" t="s">
        <v>14</v>
      </c>
      <c r="B18" s="16">
        <v>11</v>
      </c>
      <c r="C18" s="17">
        <v>11</v>
      </c>
      <c r="D18" s="17">
        <v>11</v>
      </c>
      <c r="E18" s="18">
        <v>10</v>
      </c>
      <c r="F18" s="19">
        <f>[6]Sheet1!$B39</f>
        <v>9</v>
      </c>
      <c r="G18" s="19">
        <f>[10]Sheet1!$B39</f>
        <v>15</v>
      </c>
      <c r="H18" s="19">
        <f>[8]Sheet1!$B37</f>
        <v>17</v>
      </c>
      <c r="I18" s="19">
        <f>[9]Sheet1!$B37</f>
        <v>9</v>
      </c>
      <c r="J18" s="101">
        <v>9</v>
      </c>
      <c r="K18" s="101">
        <v>8</v>
      </c>
      <c r="L18" s="16">
        <v>4</v>
      </c>
      <c r="M18" s="17">
        <v>6</v>
      </c>
      <c r="N18" s="17">
        <v>9</v>
      </c>
      <c r="O18" s="17">
        <v>15</v>
      </c>
      <c r="P18" s="19">
        <f>[6]Sheet1!$C39</f>
        <v>12</v>
      </c>
      <c r="Q18" s="19">
        <f>[10]Sheet1!$C39</f>
        <v>18</v>
      </c>
      <c r="R18" s="19">
        <f>[8]Sheet1!$C37</f>
        <v>19</v>
      </c>
      <c r="S18" s="19">
        <f>[9]Sheet1!$C37</f>
        <v>22</v>
      </c>
      <c r="T18" s="101">
        <v>13</v>
      </c>
      <c r="U18" s="101">
        <v>10</v>
      </c>
      <c r="V18" s="17">
        <v>5</v>
      </c>
      <c r="W18" s="17">
        <v>14</v>
      </c>
      <c r="X18" s="17">
        <v>11</v>
      </c>
      <c r="Y18" s="18">
        <v>15</v>
      </c>
      <c r="Z18" s="19">
        <f>[6]Sheet1!$D39</f>
        <v>14</v>
      </c>
      <c r="AA18" s="19">
        <f>[10]Sheet1!$D39</f>
        <v>16</v>
      </c>
      <c r="AB18" s="19">
        <f>[8]Sheet1!$D37</f>
        <v>16</v>
      </c>
      <c r="AC18" s="12">
        <f>[9]Sheet1!$D37</f>
        <v>14</v>
      </c>
      <c r="AD18" s="12">
        <v>10</v>
      </c>
      <c r="AE18" s="12">
        <v>8</v>
      </c>
      <c r="AF18" s="16">
        <v>9</v>
      </c>
      <c r="AG18" s="17">
        <v>11</v>
      </c>
      <c r="AH18" s="17">
        <v>7</v>
      </c>
      <c r="AI18" s="17">
        <v>11</v>
      </c>
      <c r="AJ18" s="19">
        <f>[6]Sheet1!$E39</f>
        <v>6</v>
      </c>
      <c r="AK18" s="19">
        <f>[10]Sheet1!$E39</f>
        <v>7</v>
      </c>
      <c r="AL18" s="19">
        <f>[8]Sheet1!$E37</f>
        <v>10</v>
      </c>
      <c r="AM18" s="19">
        <f>[9]Sheet1!$E37</f>
        <v>4</v>
      </c>
      <c r="AN18" s="101">
        <v>17</v>
      </c>
      <c r="AO18" s="91">
        <v>14</v>
      </c>
      <c r="AP18" s="91">
        <f>SUM(B18:AO18)</f>
        <v>457</v>
      </c>
      <c r="AQ18"/>
      <c r="AR18" s="14"/>
      <c r="AS18" s="12"/>
      <c r="AT18" s="12"/>
      <c r="AU18" s="12"/>
      <c r="AV18" s="12"/>
      <c r="AW18" s="12"/>
    </row>
    <row r="19" spans="1:51" s="4" customFormat="1" ht="16.5" customHeight="1" x14ac:dyDescent="0.3">
      <c r="A19" s="9" t="s">
        <v>15</v>
      </c>
      <c r="B19" s="16">
        <v>8</v>
      </c>
      <c r="C19" s="17">
        <v>4</v>
      </c>
      <c r="D19" s="17">
        <v>4</v>
      </c>
      <c r="E19" s="18">
        <v>10</v>
      </c>
      <c r="F19" s="19">
        <f>[6]Sheet1!$B40</f>
        <v>9</v>
      </c>
      <c r="G19" s="19">
        <f>[10]Sheet1!$B40</f>
        <v>6</v>
      </c>
      <c r="H19" s="19">
        <f>[8]Sheet1!$B38</f>
        <v>9</v>
      </c>
      <c r="I19" s="19">
        <f>[9]Sheet1!$B38</f>
        <v>4</v>
      </c>
      <c r="J19" s="101">
        <v>8</v>
      </c>
      <c r="K19" s="101">
        <v>7</v>
      </c>
      <c r="L19" s="16">
        <v>4</v>
      </c>
      <c r="M19" s="17">
        <v>2</v>
      </c>
      <c r="N19" s="17">
        <v>5</v>
      </c>
      <c r="O19" s="17">
        <v>6</v>
      </c>
      <c r="P19" s="19">
        <f>[6]Sheet1!$C40</f>
        <v>6</v>
      </c>
      <c r="Q19" s="19">
        <f>[10]Sheet1!$C40</f>
        <v>9</v>
      </c>
      <c r="R19" s="19">
        <f>[8]Sheet1!$C38</f>
        <v>7</v>
      </c>
      <c r="S19" s="19">
        <f>[9]Sheet1!$C38</f>
        <v>7</v>
      </c>
      <c r="T19" s="101">
        <v>9</v>
      </c>
      <c r="U19" s="101">
        <v>5</v>
      </c>
      <c r="V19" s="17">
        <v>5</v>
      </c>
      <c r="W19" s="17">
        <v>4</v>
      </c>
      <c r="X19" s="17">
        <v>6</v>
      </c>
      <c r="Y19" s="18">
        <v>8</v>
      </c>
      <c r="Z19" s="19">
        <f>[6]Sheet1!$D40</f>
        <v>5</v>
      </c>
      <c r="AA19" s="19">
        <f>[10]Sheet1!$D40</f>
        <v>5</v>
      </c>
      <c r="AB19" s="19">
        <f>[8]Sheet1!$D38</f>
        <v>8</v>
      </c>
      <c r="AC19" s="12">
        <f>[9]Sheet1!$D38</f>
        <v>9</v>
      </c>
      <c r="AD19" s="12">
        <v>4</v>
      </c>
      <c r="AE19" s="12">
        <v>11</v>
      </c>
      <c r="AF19" s="16">
        <v>1</v>
      </c>
      <c r="AG19" s="17">
        <v>6</v>
      </c>
      <c r="AH19" s="17">
        <v>4</v>
      </c>
      <c r="AI19" s="17">
        <v>4</v>
      </c>
      <c r="AJ19" s="19">
        <f>[6]Sheet1!$E40</f>
        <v>5</v>
      </c>
      <c r="AK19" s="19">
        <f>[10]Sheet1!$E40</f>
        <v>6</v>
      </c>
      <c r="AL19" s="19">
        <f>[8]Sheet1!$E38</f>
        <v>5</v>
      </c>
      <c r="AM19" s="19">
        <f>[9]Sheet1!$E38</f>
        <v>7</v>
      </c>
      <c r="AN19" s="101">
        <v>3</v>
      </c>
      <c r="AO19" s="91">
        <v>6</v>
      </c>
      <c r="AP19" s="91">
        <f>SUM(B19:AO19)</f>
        <v>241</v>
      </c>
      <c r="AQ19"/>
      <c r="AR19" s="14"/>
      <c r="AS19" s="12"/>
      <c r="AT19" s="12"/>
      <c r="AU19" s="12"/>
      <c r="AV19" s="12"/>
      <c r="AW19" s="12"/>
    </row>
    <row r="20" spans="1:51" s="4" customFormat="1" ht="16.5" customHeight="1" x14ac:dyDescent="0.3">
      <c r="A20" s="9" t="s">
        <v>16</v>
      </c>
      <c r="B20" s="16">
        <v>2</v>
      </c>
      <c r="C20" s="17">
        <v>5</v>
      </c>
      <c r="D20" s="17">
        <v>6</v>
      </c>
      <c r="E20" s="18">
        <v>2</v>
      </c>
      <c r="F20" s="19">
        <f>[6]Sheet1!$B41</f>
        <v>4</v>
      </c>
      <c r="G20" s="19">
        <f>[10]Sheet1!$B41</f>
        <v>5</v>
      </c>
      <c r="H20" s="19">
        <f>[8]Sheet1!$B39</f>
        <v>6</v>
      </c>
      <c r="I20" s="19">
        <f>[9]Sheet1!$B39</f>
        <v>3</v>
      </c>
      <c r="J20" s="101">
        <v>1</v>
      </c>
      <c r="K20" s="101">
        <v>3</v>
      </c>
      <c r="L20" s="16">
        <v>5</v>
      </c>
      <c r="M20" s="17">
        <v>4</v>
      </c>
      <c r="N20" s="17">
        <v>5</v>
      </c>
      <c r="O20" s="17">
        <v>9</v>
      </c>
      <c r="P20" s="19">
        <f>[6]Sheet1!$C41</f>
        <v>4</v>
      </c>
      <c r="Q20" s="19">
        <f>[10]Sheet1!$C41</f>
        <v>7</v>
      </c>
      <c r="R20" s="19">
        <f>[8]Sheet1!$C39</f>
        <v>8</v>
      </c>
      <c r="S20" s="19">
        <f>[9]Sheet1!$C39</f>
        <v>1</v>
      </c>
      <c r="T20" s="101">
        <v>6</v>
      </c>
      <c r="U20" s="101">
        <v>4</v>
      </c>
      <c r="V20" s="17">
        <v>3</v>
      </c>
      <c r="W20" s="17">
        <v>3</v>
      </c>
      <c r="X20" s="17">
        <v>0</v>
      </c>
      <c r="Y20" s="18">
        <v>4</v>
      </c>
      <c r="Z20" s="19">
        <f>[6]Sheet1!$D41</f>
        <v>2</v>
      </c>
      <c r="AA20" s="19">
        <f>[10]Sheet1!$D41</f>
        <v>4</v>
      </c>
      <c r="AB20" s="19">
        <f>[8]Sheet1!$D39</f>
        <v>4</v>
      </c>
      <c r="AC20" s="12">
        <f>[9]Sheet1!$D39</f>
        <v>4</v>
      </c>
      <c r="AD20" s="12">
        <v>1</v>
      </c>
      <c r="AE20" s="12">
        <v>2</v>
      </c>
      <c r="AF20" s="16">
        <v>6</v>
      </c>
      <c r="AG20" s="17">
        <v>3</v>
      </c>
      <c r="AH20" s="17">
        <v>1</v>
      </c>
      <c r="AI20" s="17">
        <v>4</v>
      </c>
      <c r="AJ20" s="19">
        <f>[6]Sheet1!$E41</f>
        <v>4</v>
      </c>
      <c r="AK20" s="19">
        <f>[10]Sheet1!$E41</f>
        <v>3</v>
      </c>
      <c r="AL20" s="19">
        <f>[8]Sheet1!$E39</f>
        <v>5</v>
      </c>
      <c r="AM20" s="19">
        <f>[9]Sheet1!$E39</f>
        <v>5</v>
      </c>
      <c r="AN20" s="101">
        <v>1</v>
      </c>
      <c r="AO20" s="91">
        <v>6</v>
      </c>
      <c r="AP20" s="91">
        <f>SUM(B20:AO20)</f>
        <v>155</v>
      </c>
      <c r="AQ20"/>
      <c r="AR20" s="14"/>
      <c r="AS20" s="12"/>
      <c r="AT20" s="12"/>
      <c r="AU20" s="12"/>
      <c r="AV20" s="12"/>
      <c r="AW20" s="12"/>
    </row>
    <row r="21" spans="1:51" s="4" customFormat="1" ht="16.5" customHeight="1" x14ac:dyDescent="0.3">
      <c r="A21" s="9" t="s">
        <v>17</v>
      </c>
      <c r="B21" s="16">
        <v>3</v>
      </c>
      <c r="C21" s="17">
        <v>1</v>
      </c>
      <c r="D21" s="17">
        <v>2</v>
      </c>
      <c r="E21" s="18">
        <v>4</v>
      </c>
      <c r="F21" s="19">
        <f>[6]Sheet1!$B42</f>
        <v>2</v>
      </c>
      <c r="G21" s="19">
        <f>[10]Sheet1!$B42</f>
        <v>3</v>
      </c>
      <c r="H21" s="19">
        <f>[8]Sheet1!$B40</f>
        <v>2</v>
      </c>
      <c r="I21" s="19">
        <f>[9]Sheet1!$B40</f>
        <v>0</v>
      </c>
      <c r="J21" s="101">
        <v>6</v>
      </c>
      <c r="K21" s="101">
        <v>2</v>
      </c>
      <c r="L21" s="16">
        <v>1</v>
      </c>
      <c r="M21" s="17">
        <v>1</v>
      </c>
      <c r="N21" s="17">
        <v>2</v>
      </c>
      <c r="O21" s="17">
        <v>7</v>
      </c>
      <c r="P21" s="19">
        <f>[6]Sheet1!$C42</f>
        <v>6</v>
      </c>
      <c r="Q21" s="19">
        <f>[10]Sheet1!$C42</f>
        <v>3</v>
      </c>
      <c r="R21" s="19">
        <f>[8]Sheet1!$C40</f>
        <v>3</v>
      </c>
      <c r="S21" s="19">
        <f>[9]Sheet1!$C40</f>
        <v>2</v>
      </c>
      <c r="T21" s="101">
        <v>2</v>
      </c>
      <c r="U21" s="101">
        <v>1</v>
      </c>
      <c r="V21" s="17">
        <v>4</v>
      </c>
      <c r="W21" s="17">
        <v>2</v>
      </c>
      <c r="X21" s="17">
        <v>2</v>
      </c>
      <c r="Y21" s="18">
        <v>3</v>
      </c>
      <c r="Z21" s="19">
        <f>[6]Sheet1!$D42</f>
        <v>2</v>
      </c>
      <c r="AA21" s="19">
        <f>[10]Sheet1!$D42</f>
        <v>3</v>
      </c>
      <c r="AB21" s="19">
        <f>[8]Sheet1!$D40</f>
        <v>1</v>
      </c>
      <c r="AC21" s="12">
        <f>[9]Sheet1!$D40</f>
        <v>3</v>
      </c>
      <c r="AD21" s="12">
        <v>2</v>
      </c>
      <c r="AE21" s="12">
        <v>5</v>
      </c>
      <c r="AF21" s="16">
        <v>1</v>
      </c>
      <c r="AG21" s="17">
        <v>1</v>
      </c>
      <c r="AH21" s="17">
        <v>2</v>
      </c>
      <c r="AI21" s="17">
        <v>2</v>
      </c>
      <c r="AJ21" s="19">
        <f>[6]Sheet1!$E42</f>
        <v>6</v>
      </c>
      <c r="AK21" s="19">
        <f>[10]Sheet1!$E42</f>
        <v>4</v>
      </c>
      <c r="AL21" s="19">
        <f>[8]Sheet1!$E40</f>
        <v>1</v>
      </c>
      <c r="AM21" s="19">
        <f>[9]Sheet1!$E40</f>
        <v>2</v>
      </c>
      <c r="AN21" s="101">
        <v>2</v>
      </c>
      <c r="AO21" s="91">
        <v>5</v>
      </c>
      <c r="AP21" s="91">
        <f>SUM(B21:AO21)</f>
        <v>106</v>
      </c>
      <c r="AQ21"/>
      <c r="AR21" s="14"/>
      <c r="AS21" s="12"/>
      <c r="AT21" s="12"/>
      <c r="AU21" s="12"/>
      <c r="AV21" s="12"/>
      <c r="AW21" s="12"/>
    </row>
    <row r="22" spans="1:51" s="4" customFormat="1" ht="16.5" customHeight="1" x14ac:dyDescent="0.3">
      <c r="A22" s="9" t="s">
        <v>18</v>
      </c>
      <c r="B22" s="16">
        <v>3</v>
      </c>
      <c r="C22" s="17">
        <v>5</v>
      </c>
      <c r="D22" s="17">
        <v>3</v>
      </c>
      <c r="E22" s="18">
        <v>1</v>
      </c>
      <c r="F22" s="19">
        <f>[6]Sheet1!$B43</f>
        <v>3</v>
      </c>
      <c r="G22" s="19">
        <f>[10]Sheet1!$B43</f>
        <v>3</v>
      </c>
      <c r="H22" s="19">
        <f>[8]Sheet1!$B41</f>
        <v>2</v>
      </c>
      <c r="I22" s="19">
        <f>[9]Sheet1!$B41</f>
        <v>0</v>
      </c>
      <c r="J22" s="101">
        <v>2</v>
      </c>
      <c r="K22" s="101">
        <v>3</v>
      </c>
      <c r="L22" s="16">
        <v>0</v>
      </c>
      <c r="M22" s="17">
        <v>0</v>
      </c>
      <c r="N22" s="17">
        <v>3</v>
      </c>
      <c r="O22" s="17">
        <v>1</v>
      </c>
      <c r="P22" s="19">
        <f>[6]Sheet1!$C43</f>
        <v>4</v>
      </c>
      <c r="Q22" s="19">
        <f>[10]Sheet1!$C43</f>
        <v>3</v>
      </c>
      <c r="R22" s="19">
        <f>[8]Sheet1!$C41</f>
        <v>1</v>
      </c>
      <c r="S22" s="19">
        <f>[9]Sheet1!$C41</f>
        <v>3</v>
      </c>
      <c r="T22" s="101">
        <v>2</v>
      </c>
      <c r="U22" s="101">
        <v>0</v>
      </c>
      <c r="V22" s="17">
        <v>3</v>
      </c>
      <c r="W22" s="17">
        <v>3</v>
      </c>
      <c r="X22" s="17">
        <v>1</v>
      </c>
      <c r="Y22" s="18">
        <v>6</v>
      </c>
      <c r="Z22" s="19">
        <f>[6]Sheet1!$D43</f>
        <v>2</v>
      </c>
      <c r="AA22" s="19">
        <f>[10]Sheet1!$D43</f>
        <v>2</v>
      </c>
      <c r="AB22" s="19">
        <f>[8]Sheet1!$D41</f>
        <v>3</v>
      </c>
      <c r="AC22" s="12">
        <f>[9]Sheet1!$D41</f>
        <v>1</v>
      </c>
      <c r="AD22" s="12">
        <v>2</v>
      </c>
      <c r="AE22" s="12">
        <v>1</v>
      </c>
      <c r="AF22" s="16">
        <v>1</v>
      </c>
      <c r="AG22" s="17">
        <v>2</v>
      </c>
      <c r="AH22" s="17">
        <v>1</v>
      </c>
      <c r="AI22" s="17">
        <v>2</v>
      </c>
      <c r="AJ22" s="19">
        <f>[6]Sheet1!$E43</f>
        <v>2</v>
      </c>
      <c r="AK22" s="19">
        <f>[10]Sheet1!$E43</f>
        <v>3</v>
      </c>
      <c r="AL22" s="19">
        <f>[8]Sheet1!$E41</f>
        <v>1</v>
      </c>
      <c r="AM22" s="19">
        <f>[9]Sheet1!$E41</f>
        <v>2</v>
      </c>
      <c r="AN22" s="101">
        <v>5</v>
      </c>
      <c r="AO22" s="91">
        <v>1</v>
      </c>
      <c r="AP22" s="91">
        <f>SUM(B22:AO22)</f>
        <v>86</v>
      </c>
      <c r="AQ22"/>
      <c r="AR22" s="14"/>
      <c r="AS22" s="12"/>
      <c r="AT22" s="12"/>
      <c r="AU22" s="12"/>
      <c r="AV22" s="12"/>
      <c r="AW22" s="12"/>
    </row>
    <row r="23" spans="1:51" s="4" customFormat="1" ht="16.5" customHeight="1" x14ac:dyDescent="0.3">
      <c r="A23" s="11" t="s">
        <v>19</v>
      </c>
      <c r="B23" s="16">
        <v>2</v>
      </c>
      <c r="C23" s="17">
        <v>2</v>
      </c>
      <c r="D23" s="17">
        <v>2</v>
      </c>
      <c r="E23" s="18">
        <v>1</v>
      </c>
      <c r="F23" s="19">
        <f>[6]Sheet1!$B44</f>
        <v>1</v>
      </c>
      <c r="G23" s="19">
        <f>[10]Sheet1!$B44</f>
        <v>4</v>
      </c>
      <c r="H23" s="19">
        <f>[8]Sheet1!$B42</f>
        <v>0</v>
      </c>
      <c r="I23" s="19">
        <f>[9]Sheet1!$B42</f>
        <v>4</v>
      </c>
      <c r="J23" s="101">
        <v>4</v>
      </c>
      <c r="K23" s="101">
        <v>0</v>
      </c>
      <c r="L23" s="16">
        <v>1</v>
      </c>
      <c r="M23" s="17">
        <v>2</v>
      </c>
      <c r="N23" s="17">
        <v>2</v>
      </c>
      <c r="O23" s="17">
        <v>0</v>
      </c>
      <c r="P23" s="19">
        <f>[6]Sheet1!$C44</f>
        <v>2</v>
      </c>
      <c r="Q23" s="19">
        <f>[10]Sheet1!$C44</f>
        <v>0</v>
      </c>
      <c r="R23" s="19">
        <f>[8]Sheet1!$C42</f>
        <v>1</v>
      </c>
      <c r="S23" s="19">
        <f>[9]Sheet1!$C42</f>
        <v>2</v>
      </c>
      <c r="T23" s="101">
        <v>1</v>
      </c>
      <c r="U23" s="101">
        <v>1</v>
      </c>
      <c r="V23" s="17">
        <v>2</v>
      </c>
      <c r="W23" s="17">
        <v>0</v>
      </c>
      <c r="X23" s="17">
        <v>1</v>
      </c>
      <c r="Y23" s="18">
        <v>1</v>
      </c>
      <c r="Z23" s="19">
        <f>[6]Sheet1!$D44</f>
        <v>3</v>
      </c>
      <c r="AA23" s="19">
        <f>[10]Sheet1!$D44</f>
        <v>5</v>
      </c>
      <c r="AB23" s="19">
        <f>[8]Sheet1!$D42</f>
        <v>5</v>
      </c>
      <c r="AC23" s="12">
        <f>[9]Sheet1!$D42</f>
        <v>1</v>
      </c>
      <c r="AD23" s="12">
        <v>5</v>
      </c>
      <c r="AE23" s="12">
        <v>1</v>
      </c>
      <c r="AF23" s="16">
        <v>0</v>
      </c>
      <c r="AG23" s="17">
        <v>6</v>
      </c>
      <c r="AH23" s="17">
        <v>1</v>
      </c>
      <c r="AI23" s="17">
        <v>1</v>
      </c>
      <c r="AJ23" s="19">
        <f>[6]Sheet1!$E44</f>
        <v>2</v>
      </c>
      <c r="AK23" s="19">
        <f>[10]Sheet1!$E44</f>
        <v>1</v>
      </c>
      <c r="AL23" s="19">
        <f>[8]Sheet1!$E42</f>
        <v>1</v>
      </c>
      <c r="AM23" s="19">
        <f>[9]Sheet1!$E42</f>
        <v>2</v>
      </c>
      <c r="AN23" s="101">
        <v>3</v>
      </c>
      <c r="AO23" s="91">
        <v>4</v>
      </c>
      <c r="AP23" s="91">
        <f>SUM(B23:AO23)</f>
        <v>77</v>
      </c>
      <c r="AQ23"/>
      <c r="AR23" s="14"/>
      <c r="AS23" s="12"/>
      <c r="AT23" s="12"/>
      <c r="AU23" s="12"/>
      <c r="AV23" s="12"/>
      <c r="AW23" s="12"/>
      <c r="AX23"/>
      <c r="AY23"/>
    </row>
    <row r="24" spans="1:51" s="4" customFormat="1" ht="16.5" customHeight="1" thickBot="1" x14ac:dyDescent="0.35">
      <c r="A24" s="78" t="s">
        <v>47</v>
      </c>
      <c r="B24" s="60">
        <f t="shared" ref="B24:AO24" si="0">SUM(B8:B23)</f>
        <v>143</v>
      </c>
      <c r="C24" s="61">
        <f t="shared" si="0"/>
        <v>129</v>
      </c>
      <c r="D24" s="59">
        <f t="shared" si="0"/>
        <v>128</v>
      </c>
      <c r="E24" s="59">
        <f t="shared" si="0"/>
        <v>158</v>
      </c>
      <c r="F24" s="59">
        <f t="shared" si="0"/>
        <v>141</v>
      </c>
      <c r="G24" s="59">
        <f t="shared" si="0"/>
        <v>167</v>
      </c>
      <c r="H24" s="59">
        <f t="shared" si="0"/>
        <v>150</v>
      </c>
      <c r="I24" s="80">
        <f>[9]Sheet1!$B43</f>
        <v>145</v>
      </c>
      <c r="J24" s="59">
        <f t="shared" si="0"/>
        <v>155</v>
      </c>
      <c r="K24" s="59">
        <f t="shared" si="0"/>
        <v>105</v>
      </c>
      <c r="L24" s="82">
        <f t="shared" si="0"/>
        <v>126</v>
      </c>
      <c r="M24" s="59">
        <f t="shared" si="0"/>
        <v>147</v>
      </c>
      <c r="N24" s="59">
        <f t="shared" si="0"/>
        <v>179</v>
      </c>
      <c r="O24" s="59">
        <f t="shared" si="0"/>
        <v>201</v>
      </c>
      <c r="P24" s="59">
        <f t="shared" si="0"/>
        <v>170</v>
      </c>
      <c r="Q24" s="59">
        <f t="shared" si="0"/>
        <v>185</v>
      </c>
      <c r="R24" s="59">
        <f t="shared" si="0"/>
        <v>180</v>
      </c>
      <c r="S24" s="59">
        <f t="shared" si="0"/>
        <v>186</v>
      </c>
      <c r="T24" s="59">
        <f t="shared" si="0"/>
        <v>181</v>
      </c>
      <c r="U24" s="59">
        <f t="shared" si="0"/>
        <v>155</v>
      </c>
      <c r="V24" s="59">
        <f t="shared" si="0"/>
        <v>120</v>
      </c>
      <c r="W24" s="59">
        <f t="shared" si="0"/>
        <v>133</v>
      </c>
      <c r="X24" s="59">
        <f t="shared" si="0"/>
        <v>130</v>
      </c>
      <c r="Y24" s="59">
        <f t="shared" si="0"/>
        <v>163</v>
      </c>
      <c r="Z24" s="59">
        <f t="shared" si="0"/>
        <v>148</v>
      </c>
      <c r="AA24" s="59">
        <f t="shared" si="0"/>
        <v>162</v>
      </c>
      <c r="AB24" s="59">
        <f t="shared" si="0"/>
        <v>177</v>
      </c>
      <c r="AC24" s="61">
        <f>[9]Sheet1!$D43</f>
        <v>153</v>
      </c>
      <c r="AD24" s="59">
        <f t="shared" si="0"/>
        <v>141</v>
      </c>
      <c r="AE24" s="80">
        <f>[11]Sheet1!$D43</f>
        <v>95</v>
      </c>
      <c r="AF24" s="82">
        <f t="shared" si="0"/>
        <v>116</v>
      </c>
      <c r="AG24" s="59">
        <f t="shared" si="0"/>
        <v>128</v>
      </c>
      <c r="AH24" s="59">
        <f t="shared" si="0"/>
        <v>110</v>
      </c>
      <c r="AI24" s="59">
        <f t="shared" si="0"/>
        <v>146</v>
      </c>
      <c r="AJ24" s="59">
        <f t="shared" si="0"/>
        <v>150</v>
      </c>
      <c r="AK24" s="59">
        <f t="shared" si="0"/>
        <v>133</v>
      </c>
      <c r="AL24" s="59">
        <f t="shared" si="0"/>
        <v>123</v>
      </c>
      <c r="AM24" s="59">
        <f t="shared" si="0"/>
        <v>120</v>
      </c>
      <c r="AN24" s="59">
        <f t="shared" si="0"/>
        <v>135</v>
      </c>
      <c r="AO24" s="81">
        <f t="shared" si="0"/>
        <v>138</v>
      </c>
      <c r="AP24" s="92">
        <f>SUM(B24:AO24)</f>
        <v>5852</v>
      </c>
      <c r="AQ24"/>
      <c r="AR24" s="12"/>
      <c r="AS24" s="12"/>
      <c r="AT24" s="12"/>
      <c r="AU24" s="12"/>
      <c r="AV24" s="12"/>
      <c r="AW24" s="12"/>
      <c r="AX24"/>
      <c r="AY24"/>
    </row>
    <row r="25" spans="1:51" ht="16.5" customHeight="1" thickTop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51" x14ac:dyDescent="0.3">
      <c r="B26" s="20" t="s">
        <v>28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51" x14ac:dyDescent="0.3">
      <c r="B27" s="23" t="s">
        <v>33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51" x14ac:dyDescent="0.3">
      <c r="A28" s="23" t="s">
        <v>52</v>
      </c>
      <c r="B28" s="23" t="s">
        <v>53</v>
      </c>
    </row>
    <row r="29" spans="1:51" x14ac:dyDescent="0.3">
      <c r="A29" s="23" t="s">
        <v>54</v>
      </c>
      <c r="B29" s="23" t="s">
        <v>55</v>
      </c>
    </row>
    <row r="30" spans="1:51" x14ac:dyDescent="0.3">
      <c r="A30" t="s">
        <v>49</v>
      </c>
    </row>
    <row r="31" spans="1:51" x14ac:dyDescent="0.3">
      <c r="A31" t="s">
        <v>48</v>
      </c>
      <c r="I31" s="83"/>
      <c r="J31" s="83"/>
    </row>
    <row r="32" spans="1:51" x14ac:dyDescent="0.3">
      <c r="A32" t="s">
        <v>50</v>
      </c>
      <c r="I32" s="84"/>
      <c r="J32" s="84"/>
    </row>
  </sheetData>
  <mergeCells count="4">
    <mergeCell ref="AF6:AO6"/>
    <mergeCell ref="V6:AE6"/>
    <mergeCell ref="L6:U6"/>
    <mergeCell ref="B6:K6"/>
  </mergeCells>
  <pageMargins left="0.25" right="0.25" top="0.5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 M&amp;F_Age</vt:lpstr>
      <vt:lpstr>AB Age_Location</vt:lpstr>
      <vt:lpstr>Sheet2</vt:lpstr>
      <vt:lpstr>Sheet3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dana.r.johnson</dc:creator>
  <cp:lastModifiedBy>Karin Lavoie</cp:lastModifiedBy>
  <cp:lastPrinted>2016-11-23T18:46:48Z</cp:lastPrinted>
  <dcterms:created xsi:type="dcterms:W3CDTF">2016-02-18T20:27:45Z</dcterms:created>
  <dcterms:modified xsi:type="dcterms:W3CDTF">2022-07-13T15:49:47Z</dcterms:modified>
</cp:coreProperties>
</file>